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LFFERGUSO\Downloads\"/>
    </mc:Choice>
  </mc:AlternateContent>
  <xr:revisionPtr revIDLastSave="0" documentId="8_{4DA9119C-A393-402D-A2A4-86253EAA0B5D}" xr6:coauthVersionLast="47" xr6:coauthVersionMax="47" xr10:uidLastSave="{00000000-0000-0000-0000-000000000000}"/>
  <bookViews>
    <workbookView xWindow="-28920" yWindow="-120" windowWidth="29040" windowHeight="15840" xr2:uid="{00000000-000D-0000-FFFF-FFFF00000000}"/>
  </bookViews>
  <sheets>
    <sheet name="Budget analysis" sheetId="1" r:id="rId1"/>
    <sheet name="Methodology"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X14" i="1" l="1"/>
  <c r="CQ14" i="1"/>
  <c r="CJ14" i="1"/>
  <c r="CD14" i="1"/>
  <c r="BT14" i="1"/>
  <c r="BN14" i="1"/>
  <c r="Z14" i="1" s="1"/>
  <c r="BK14" i="1"/>
  <c r="AV14" i="1"/>
  <c r="AC14" i="1" s="1"/>
  <c r="AJ14" i="1"/>
  <c r="AG14" i="1"/>
  <c r="S14" i="1"/>
  <c r="R14" i="1"/>
  <c r="CX13" i="1"/>
  <c r="CQ13" i="1"/>
  <c r="AJ13" i="1" s="1"/>
  <c r="CJ13" i="1"/>
  <c r="AG13" i="1" s="1"/>
  <c r="CD13" i="1"/>
  <c r="BT13" i="1"/>
  <c r="Z13" i="1" s="1"/>
  <c r="BN13" i="1"/>
  <c r="BK13" i="1"/>
  <c r="AV13" i="1"/>
  <c r="U13" i="1"/>
  <c r="Y13" i="1" s="1"/>
  <c r="S13" i="1"/>
  <c r="R13" i="1"/>
  <c r="F13" i="1"/>
  <c r="E13" i="1"/>
  <c r="CX12" i="1"/>
  <c r="AG12" i="1" s="1"/>
  <c r="CQ12" i="1"/>
  <c r="AJ12" i="1" s="1"/>
  <c r="CJ12" i="1"/>
  <c r="CD12" i="1"/>
  <c r="BT12" i="1"/>
  <c r="BN12" i="1"/>
  <c r="BK12" i="1"/>
  <c r="AV12" i="1"/>
  <c r="AC12" i="1" s="1"/>
  <c r="Z12" i="1"/>
  <c r="U12" i="1"/>
  <c r="Y12" i="1" s="1"/>
  <c r="S12" i="1"/>
  <c r="R12" i="1"/>
  <c r="F12" i="1"/>
  <c r="E12" i="1"/>
  <c r="CX11" i="1"/>
  <c r="CQ11" i="1"/>
  <c r="CJ11" i="1"/>
  <c r="AG11" i="1" s="1"/>
  <c r="CD11" i="1"/>
  <c r="BT11" i="1"/>
  <c r="BN11" i="1"/>
  <c r="BK11" i="1"/>
  <c r="AV11" i="1"/>
  <c r="U11" i="1" s="1"/>
  <c r="AJ11" i="1"/>
  <c r="Z11" i="1"/>
  <c r="T11" i="1"/>
  <c r="S11" i="1"/>
  <c r="R11" i="1"/>
  <c r="P11" i="1"/>
  <c r="O11" i="1"/>
  <c r="M11" i="1"/>
  <c r="L11" i="1"/>
  <c r="J11" i="1"/>
  <c r="I11" i="1"/>
  <c r="H11" i="1"/>
  <c r="F11" i="1"/>
  <c r="E11" i="1"/>
  <c r="CX10" i="1"/>
  <c r="CJ10" i="1"/>
  <c r="CD10" i="1"/>
  <c r="BT10" i="1"/>
  <c r="BN10" i="1"/>
  <c r="BK10" i="1"/>
  <c r="AV10" i="1"/>
  <c r="AC10" i="1" s="1"/>
  <c r="AJ10" i="1"/>
  <c r="AG10" i="1"/>
  <c r="Z10" i="1"/>
  <c r="U10" i="1"/>
  <c r="Y10" i="1" s="1"/>
  <c r="T10" i="1"/>
  <c r="S10" i="1"/>
  <c r="R10" i="1"/>
  <c r="P10" i="1"/>
  <c r="O10" i="1"/>
  <c r="M10" i="1"/>
  <c r="L10" i="1"/>
  <c r="J10" i="1"/>
  <c r="I10" i="1"/>
  <c r="H10" i="1"/>
  <c r="F10" i="1"/>
  <c r="E10" i="1"/>
  <c r="CX9" i="1"/>
  <c r="CJ9" i="1"/>
  <c r="CD9" i="1"/>
  <c r="BT9" i="1"/>
  <c r="BK9" i="1"/>
  <c r="AV9" i="1"/>
  <c r="AC9" i="1" s="1"/>
  <c r="AJ9" i="1"/>
  <c r="AG9" i="1"/>
  <c r="Z9" i="1"/>
  <c r="U9" i="1"/>
  <c r="Y9" i="1" s="1"/>
  <c r="T9" i="1"/>
  <c r="S9" i="1"/>
  <c r="R9" i="1"/>
  <c r="P9" i="1"/>
  <c r="O9" i="1"/>
  <c r="M9" i="1"/>
  <c r="L9" i="1"/>
  <c r="J9" i="1"/>
  <c r="I9" i="1"/>
  <c r="H9" i="1"/>
  <c r="F9" i="1"/>
  <c r="E9" i="1"/>
  <c r="CX8" i="1"/>
  <c r="CJ8" i="1"/>
  <c r="AG8" i="1" s="1"/>
  <c r="CD8" i="1"/>
  <c r="BT8" i="1"/>
  <c r="BK8" i="1"/>
  <c r="AV8" i="1"/>
  <c r="AJ8" i="1"/>
  <c r="AC8" i="1"/>
  <c r="AF8" i="1" s="1"/>
  <c r="Z8" i="1"/>
  <c r="U8" i="1"/>
  <c r="Y8" i="1" s="1"/>
  <c r="T8" i="1"/>
  <c r="S8" i="1"/>
  <c r="R8" i="1"/>
  <c r="P8" i="1"/>
  <c r="O8" i="1"/>
  <c r="M8" i="1"/>
  <c r="L8" i="1"/>
  <c r="J8" i="1"/>
  <c r="I8" i="1"/>
  <c r="H8" i="1"/>
  <c r="F8" i="1"/>
  <c r="E8" i="1"/>
  <c r="CX7" i="1"/>
  <c r="CJ7" i="1"/>
  <c r="AG7" i="1" s="1"/>
  <c r="CD7" i="1"/>
  <c r="BT7" i="1"/>
  <c r="AC7" i="1" s="1"/>
  <c r="AF7" i="1" s="1"/>
  <c r="BK7" i="1"/>
  <c r="AV7" i="1"/>
  <c r="AJ7" i="1"/>
  <c r="U7" i="1"/>
  <c r="Y7" i="1" s="1"/>
  <c r="T7" i="1"/>
  <c r="J7" i="1"/>
  <c r="AF12" i="1" l="1"/>
  <c r="AE12" i="1"/>
  <c r="AI10" i="1"/>
  <c r="AB14" i="1"/>
  <c r="AA14" i="1"/>
  <c r="Y11" i="1"/>
  <c r="X11" i="1"/>
  <c r="W11" i="1"/>
  <c r="V11" i="1"/>
  <c r="AA13" i="1"/>
  <c r="AI14" i="1"/>
  <c r="AD9" i="1"/>
  <c r="AE9" i="1"/>
  <c r="AF9" i="1"/>
  <c r="AB10" i="1"/>
  <c r="AB9" i="1"/>
  <c r="AF10" i="1"/>
  <c r="AE10" i="1"/>
  <c r="AD10" i="1"/>
  <c r="AI11" i="1"/>
  <c r="AH11" i="1"/>
  <c r="AI13" i="1"/>
  <c r="AH13" i="1"/>
  <c r="AI8" i="1"/>
  <c r="AH8" i="1"/>
  <c r="AB12" i="1"/>
  <c r="AI9" i="1"/>
  <c r="AE14" i="1"/>
  <c r="AD14" i="1"/>
  <c r="AI12" i="1"/>
  <c r="AH12" i="1"/>
  <c r="AB11" i="1"/>
  <c r="V10" i="1"/>
  <c r="AH10" i="1"/>
  <c r="AE8" i="1"/>
  <c r="W10" i="1"/>
  <c r="AH14" i="1"/>
  <c r="AD8" i="1"/>
  <c r="AC13" i="1"/>
  <c r="X7" i="1"/>
  <c r="V9" i="1"/>
  <c r="AH9" i="1"/>
  <c r="X10" i="1"/>
  <c r="W9" i="1"/>
  <c r="V12" i="1"/>
  <c r="Z7" i="1"/>
  <c r="AB13" i="1" s="1"/>
  <c r="V8" i="1"/>
  <c r="X9" i="1"/>
  <c r="AA11" i="1"/>
  <c r="W12" i="1"/>
  <c r="W8" i="1"/>
  <c r="AA10" i="1"/>
  <c r="X8" i="1"/>
  <c r="AC11" i="1"/>
  <c r="V13" i="1"/>
  <c r="U14" i="1"/>
  <c r="AA9" i="1"/>
  <c r="AA12" i="1"/>
  <c r="W13" i="1"/>
  <c r="AA8" i="1"/>
  <c r="W14" i="1" l="1"/>
  <c r="V14" i="1"/>
  <c r="AF11" i="1"/>
  <c r="AE11" i="1"/>
  <c r="AD11" i="1"/>
  <c r="AF13" i="1"/>
  <c r="AE13" i="1"/>
  <c r="AD13" i="1"/>
  <c r="AB8" i="1"/>
  <c r="AD12" i="1"/>
</calcChain>
</file>

<file path=xl/sharedStrings.xml><?xml version="1.0" encoding="utf-8"?>
<sst xmlns="http://schemas.openxmlformats.org/spreadsheetml/2006/main" count="484" uniqueCount="121">
  <si>
    <t>Federal Government Spending</t>
  </si>
  <si>
    <t>Appropriation by program that has key focus on biodiversity (exclude departmental appropriations)</t>
  </si>
  <si>
    <t>Biodiversity On-Ground - Land</t>
  </si>
  <si>
    <t>Biodiversity On-Ground - Oceans</t>
  </si>
  <si>
    <t>Biodiversity Adjacent - Environment &amp; Community benefits</t>
  </si>
  <si>
    <t>Biodiversity Adjacent - Agriculture &amp; Land Stewardship</t>
  </si>
  <si>
    <t>Biodiversity Adjacent - Invasives</t>
  </si>
  <si>
    <t>Natural Enivornment Administration</t>
  </si>
  <si>
    <t>Regulatory Reforms and Streamlining Approvals</t>
  </si>
  <si>
    <t>Biodiversity Research</t>
  </si>
  <si>
    <t>Year</t>
  </si>
  <si>
    <t xml:space="preserve"> Total Federal budget ($'000) (Source: </t>
  </si>
  <si>
    <t>% change from previous year</t>
  </si>
  <si>
    <t>% change on 2022-23</t>
  </si>
  <si>
    <r>
      <rPr>
        <b/>
        <sz val="11"/>
        <color theme="1"/>
        <rFont val="Arial"/>
        <family val="2"/>
      </rPr>
      <t>Environment and Energy Department</t>
    </r>
    <r>
      <rPr>
        <sz val="11"/>
        <color theme="1"/>
        <rFont val="Arial"/>
        <family val="2"/>
      </rPr>
      <t xml:space="preserve"> Budget ($/000)</t>
    </r>
  </si>
  <si>
    <r>
      <rPr>
        <sz val="11"/>
        <color theme="1"/>
        <rFont val="Arial"/>
        <family val="2"/>
      </rPr>
      <t xml:space="preserve">%  total Australian Government Expenditure spent </t>
    </r>
    <r>
      <rPr>
        <b/>
        <sz val="11"/>
        <color theme="1"/>
        <rFont val="Arial"/>
        <family val="2"/>
      </rPr>
      <t>Environment Department</t>
    </r>
    <r>
      <rPr>
        <sz val="11"/>
        <color theme="1"/>
        <rFont val="Arial"/>
        <family val="2"/>
      </rPr>
      <t xml:space="preserve"> (total resourcing DCCEEW)</t>
    </r>
  </si>
  <si>
    <r>
      <rPr>
        <b/>
        <u/>
        <sz val="11"/>
        <rFont val="Arial"/>
        <family val="2"/>
      </rPr>
      <t>Environment Department</t>
    </r>
    <r>
      <rPr>
        <u/>
        <sz val="11"/>
        <rFont val="Arial"/>
        <family val="2"/>
      </rPr>
      <t xml:space="preserve"> Departmental Resourcing ($/000)</t>
    </r>
  </si>
  <si>
    <r>
      <rPr>
        <b/>
        <u/>
        <sz val="11"/>
        <color rgb="FF467886"/>
        <rFont val="Arial"/>
        <family val="2"/>
      </rPr>
      <t>Environment Department</t>
    </r>
    <r>
      <rPr>
        <u/>
        <sz val="11"/>
        <color rgb="FF467886"/>
        <rFont val="Arial"/>
        <family val="2"/>
      </rPr>
      <t xml:space="preserve"> Administered Spending ($/000)</t>
    </r>
  </si>
  <si>
    <r>
      <rPr>
        <b/>
        <u/>
        <sz val="11"/>
        <color rgb="FF1155CC"/>
        <rFont val="Arial"/>
        <family val="2"/>
      </rPr>
      <t>Outcome 2 - Program 2.1</t>
    </r>
    <r>
      <rPr>
        <u/>
        <sz val="11"/>
        <color rgb="FF1155CC"/>
        <rFont val="Arial"/>
        <family val="2"/>
      </rPr>
      <t>: Conserve, protect, sustainably manage and restore Australia's natural environment  Administered Spending ($/000)</t>
    </r>
  </si>
  <si>
    <r>
      <rPr>
        <sz val="11"/>
        <color theme="1"/>
        <rFont val="Arial"/>
        <family val="2"/>
      </rPr>
      <t xml:space="preserve">%  total </t>
    </r>
    <r>
      <rPr>
        <b/>
        <sz val="11"/>
        <color theme="1"/>
        <rFont val="Arial"/>
        <family val="2"/>
      </rPr>
      <t>Environment Department</t>
    </r>
    <r>
      <rPr>
        <sz val="11"/>
        <color theme="1"/>
        <rFont val="Arial"/>
        <family val="2"/>
      </rPr>
      <t xml:space="preserve"> (total resourcing DCCEEW) spent on Program 2.1</t>
    </r>
  </si>
  <si>
    <r>
      <rPr>
        <sz val="11"/>
        <color theme="1"/>
        <rFont val="Arial"/>
        <family val="2"/>
      </rPr>
      <t xml:space="preserve">Estimated </t>
    </r>
    <r>
      <rPr>
        <b/>
        <sz val="11"/>
        <color theme="1"/>
        <rFont val="Arial"/>
        <family val="2"/>
      </rPr>
      <t xml:space="preserve">Biodiversity On-Ground Programs  </t>
    </r>
    <r>
      <rPr>
        <sz val="11"/>
        <color theme="1"/>
        <rFont val="Arial"/>
        <family val="2"/>
      </rPr>
      <t>($'000)</t>
    </r>
  </si>
  <si>
    <r>
      <rPr>
        <sz val="11"/>
        <color theme="1"/>
        <rFont val="Arial"/>
        <family val="2"/>
      </rPr>
      <t xml:space="preserve">% total </t>
    </r>
    <r>
      <rPr>
        <u/>
        <sz val="11"/>
        <color theme="1"/>
        <rFont val="Arial"/>
        <family val="2"/>
      </rPr>
      <t xml:space="preserve">Environment Department </t>
    </r>
    <r>
      <rPr>
        <sz val="11"/>
        <color theme="1"/>
        <rFont val="Arial"/>
        <family val="2"/>
      </rPr>
      <t xml:space="preserve">Expenditure spent on </t>
    </r>
    <r>
      <rPr>
        <b/>
        <sz val="11"/>
        <color theme="1"/>
        <rFont val="Arial"/>
        <family val="2"/>
      </rPr>
      <t xml:space="preserve">Biodiversity On-ground programs </t>
    </r>
  </si>
  <si>
    <r>
      <rPr>
        <sz val="11"/>
        <color theme="1"/>
        <rFont val="Arial"/>
        <family val="2"/>
      </rPr>
      <t xml:space="preserve">% total </t>
    </r>
    <r>
      <rPr>
        <u/>
        <sz val="11"/>
        <color theme="1"/>
        <rFont val="Arial"/>
        <family val="2"/>
      </rPr>
      <t>Australian Government</t>
    </r>
    <r>
      <rPr>
        <sz val="11"/>
        <color theme="1"/>
        <rFont val="Arial"/>
        <family val="2"/>
      </rPr>
      <t xml:space="preserve"> Expenditure spent on </t>
    </r>
    <r>
      <rPr>
        <b/>
        <sz val="11"/>
        <color theme="1"/>
        <rFont val="Arial"/>
        <family val="2"/>
      </rPr>
      <t xml:space="preserve">Biodiversity On-Ground Programs </t>
    </r>
  </si>
  <si>
    <r>
      <rPr>
        <sz val="11"/>
        <color theme="1"/>
        <rFont val="Arial"/>
        <family val="2"/>
      </rPr>
      <t xml:space="preserve">Estimated </t>
    </r>
    <r>
      <rPr>
        <b/>
        <sz val="11"/>
        <color theme="1"/>
        <rFont val="Arial"/>
        <family val="2"/>
      </rPr>
      <t xml:space="preserve">Biodiversity Adjacent Programs </t>
    </r>
    <r>
      <rPr>
        <sz val="11"/>
        <color theme="1"/>
        <rFont val="Arial"/>
        <family val="2"/>
      </rPr>
      <t>($'000)</t>
    </r>
  </si>
  <si>
    <r>
      <rPr>
        <sz val="11"/>
        <color theme="1"/>
        <rFont val="Arial"/>
        <family val="2"/>
      </rPr>
      <t>Estimated</t>
    </r>
    <r>
      <rPr>
        <b/>
        <sz val="11"/>
        <color theme="1"/>
        <rFont val="Arial"/>
        <family val="2"/>
      </rPr>
      <t xml:space="preserve"> On-ground Biodiversity Programs + Biodiversity Adjacent Programs </t>
    </r>
    <r>
      <rPr>
        <sz val="11"/>
        <color theme="1"/>
        <rFont val="Arial"/>
        <family val="2"/>
      </rPr>
      <t>($'000)</t>
    </r>
  </si>
  <si>
    <r>
      <rPr>
        <sz val="11"/>
        <color theme="1"/>
        <rFont val="Arial"/>
        <family val="2"/>
      </rPr>
      <t xml:space="preserve">% of total </t>
    </r>
    <r>
      <rPr>
        <u/>
        <sz val="11"/>
        <color theme="1"/>
        <rFont val="Arial"/>
        <family val="2"/>
      </rPr>
      <t xml:space="preserve">Australian Government </t>
    </r>
    <r>
      <rPr>
        <sz val="11"/>
        <color theme="1"/>
        <rFont val="Arial"/>
        <family val="2"/>
      </rPr>
      <t xml:space="preserve">Expenditure </t>
    </r>
    <r>
      <rPr>
        <b/>
        <sz val="11"/>
        <color theme="1"/>
        <rFont val="Arial"/>
        <family val="2"/>
      </rPr>
      <t xml:space="preserve">On-ground Biodiversity Programs + Biodiversity Adjacent Programs </t>
    </r>
  </si>
  <si>
    <r>
      <rPr>
        <sz val="11"/>
        <color theme="1"/>
        <rFont val="Arial"/>
        <family val="2"/>
      </rPr>
      <t xml:space="preserve">Estimated spending </t>
    </r>
    <r>
      <rPr>
        <b/>
        <sz val="11"/>
        <color theme="1"/>
        <rFont val="Arial"/>
        <family val="2"/>
      </rPr>
      <t>Administration and Research</t>
    </r>
    <r>
      <rPr>
        <sz val="11"/>
        <color theme="1"/>
        <rFont val="Arial"/>
        <family val="2"/>
      </rPr>
      <t xml:space="preserve"> ($'000)</t>
    </r>
  </si>
  <si>
    <t>Estimated spending Regulatory Reforms and Streamlining Approvals ($'000)</t>
  </si>
  <si>
    <t>Natural Heritage Trust 
[Natural Heritage Trust of Australia Account] ($'000)</t>
  </si>
  <si>
    <t>Australian Bushland Program
($'000)</t>
  </si>
  <si>
    <t xml:space="preserve">Saving Native Species 
($'000)
</t>
  </si>
  <si>
    <t xml:space="preserve">Saving Native Species [Flinders Island Safe Haven] 
($'000)
</t>
  </si>
  <si>
    <t>Environmental Stewardship Program
($'000)</t>
  </si>
  <si>
    <t>World Heritage Sites 
($'000)</t>
  </si>
  <si>
    <t>Bushfire Recovery for Species and Landscapes 
($'000)</t>
  </si>
  <si>
    <t>Environment Restoration Fund
($'000)</t>
  </si>
  <si>
    <t>Avian Influenza H5N1 Preparedness Capability Program (b)
($'000)</t>
  </si>
  <si>
    <t>Local Environment Projects 
($'000)</t>
  </si>
  <si>
    <t>Fisheries Habitat Restoration
($'000)</t>
  </si>
  <si>
    <t>TOTAL
($'000)</t>
  </si>
  <si>
    <t>Reef Trust Programs: Reef 2050 Plan 
[Reef Trust Programs]
($'000)</t>
  </si>
  <si>
    <t>Reef Trust Programs: Reef 2050 Plan - Restoration and Sustainability
[Reef Trust Programs]
($'000)</t>
  </si>
  <si>
    <t>Strengthening the Great Barrier Reef through Stewardship and Leadership
[Reef Trust Programs]
($'000)</t>
  </si>
  <si>
    <t>Reef Plan 2050: Traditional Owner Implementation Plan
[Reef Trust Programs]
($'000)</t>
  </si>
  <si>
    <t>Land and Costal Restoration
[Reef Trust Programs]
($'000)</t>
  </si>
  <si>
    <t>Priority Conservation and Recovery Actions for the Maugean Skate
($'000)</t>
  </si>
  <si>
    <t>Australian Marine Parks 
($'000)</t>
  </si>
  <si>
    <t>Marine Parks Management – Northern Territory Marine Parks 
($'000)</t>
  </si>
  <si>
    <t xml:space="preserve">Reef Restoration Projects: Reef Guardian Councils
($'000) 
</t>
  </si>
  <si>
    <t>Sustainable Fisheries 
($'000)</t>
  </si>
  <si>
    <t>Oceans Leadership Package: Australian Marine Parks Partnership – Indian Ocean Territories
($'000)</t>
  </si>
  <si>
    <t>Oceans Leadership Package: Expanding Indigenous Protected Areas to include Sea Country
($'000)</t>
  </si>
  <si>
    <t>Oceans Leadership Package: Sustainable Ocean Action Plan
($'000)</t>
  </si>
  <si>
    <t>Oceans Leadership Package: Ocean Accounting and On-the Ground Restoration Activities to Restore Blue Carbon Ecosystems
($'000)</t>
  </si>
  <si>
    <t>Algal Bloom Support Package
($'000)</t>
  </si>
  <si>
    <t>Urban Rivers and Catchments 
($'000)</t>
  </si>
  <si>
    <t>Agriculture 2030 – Soil and Stewardship: Implement an Australian farm biodiversity certification scheme
($'000)</t>
  </si>
  <si>
    <t xml:space="preserve">Agriculture 2030 – Soil and Stewardship: Pilot stewardship program
($'000)
</t>
  </si>
  <si>
    <t>Partnering to implement the National Soil Action Plan
($'000)</t>
  </si>
  <si>
    <t>Agriculture Stewardship Package
($'000)</t>
  </si>
  <si>
    <t>Landcare Rangers and Facilitator
($'000)</t>
  </si>
  <si>
    <t>Agriculture 2030 - Biosecurity: For reduction and prevention activities to reduce the economic and environmental burden of established feral animals, pests and weeds [DAFF]
($'000)</t>
  </si>
  <si>
    <t>Pest Animal and Weeds Management [DAFF]
($'000)</t>
  </si>
  <si>
    <t>National Carp Control Plan [DAFF] 
($'000)</t>
  </si>
  <si>
    <t>Indigenous Rangers Biosecurity Program [DAFF] 
($'000)</t>
  </si>
  <si>
    <t>Management of established weeds and pests 
($'000)</t>
  </si>
  <si>
    <t>National Plant Health Surveillance Program 
($'000)</t>
  </si>
  <si>
    <t>Enhancing Australia’s Biosecurity System – Priority Pest and Disease Planning and Response
($'000)</t>
  </si>
  <si>
    <t>Pest and Disease Preparedness and Response Programs
($'000)</t>
  </si>
  <si>
    <t>Yellow Crazy Ant Control
($'000)</t>
  </si>
  <si>
    <t>Director of National Parks 
($'000)</t>
  </si>
  <si>
    <t>Priorities for Australia's Biosecurity System – Environmental Protection Officer [DAFF]
($'000)</t>
  </si>
  <si>
    <r>
      <rPr>
        <i/>
        <sz val="11"/>
        <color theme="1"/>
        <rFont val="Arial"/>
        <family val="2"/>
      </rPr>
      <t>Environment Protection and Biodiversity Conservation Act 1999</t>
    </r>
    <r>
      <rPr>
        <sz val="11"/>
        <color theme="1"/>
        <rFont val="Arial"/>
        <family val="2"/>
      </rPr>
      <t xml:space="preserve"> – Water Resources Amendment 
($'000)</t>
    </r>
  </si>
  <si>
    <r>
      <rPr>
        <sz val="11"/>
        <color theme="1"/>
        <rFont val="Arial"/>
        <family val="2"/>
      </rPr>
      <t>Restoring funding to Environmental Defenders Offices and Environmental Justice Australia</t>
    </r>
    <r>
      <rPr>
        <sz val="11"/>
        <color rgb="FF0070C0"/>
        <rFont val="Arial"/>
        <family val="2"/>
      </rPr>
      <t xml:space="preserve"> </t>
    </r>
    <r>
      <rPr>
        <sz val="11"/>
        <color theme="1"/>
        <rFont val="Arial"/>
        <family val="2"/>
      </rPr>
      <t xml:space="preserve"> ($'000)</t>
    </r>
  </si>
  <si>
    <t>Plant Biosecurity and Response Reform
($'000)</t>
  </si>
  <si>
    <t>Implementing Reforms for Regional Forest Agreements ($'000)</t>
  </si>
  <si>
    <t>Implementing the Government's
Environmental Reforms
($'000)</t>
  </si>
  <si>
    <t>Boosting Productivity – Accelerating
Approvals</t>
  </si>
  <si>
    <t>Implementing the Government's
Environmental Reforms</t>
  </si>
  <si>
    <t>National Environmental Science Program 
($'000)</t>
  </si>
  <si>
    <t>Australian Biological Resources Study 
($'000)</t>
  </si>
  <si>
    <t>Australian Institute of Marine Science</t>
  </si>
  <si>
    <t>Coastal Marine Ecosystems Centre
[Reef Trust Programs]
($'000)</t>
  </si>
  <si>
    <t>Reef Plan 2050: Research to support landscape restoration
($'000)</t>
  </si>
  <si>
    <t>Paddock to Reef Monitoring, Modelling and Reporting Program ($'000)</t>
  </si>
  <si>
    <t>Source:</t>
  </si>
  <si>
    <t>n/a</t>
  </si>
  <si>
    <t>BP1 Statement: Expenses and Net Capital Investment</t>
  </si>
  <si>
    <t>Derived</t>
  </si>
  <si>
    <t>Portfolio Budget Statement - Entity resource statement - Total resourcing for the Department of Climate Change, Energy, the
Environment and Water</t>
  </si>
  <si>
    <t xml:space="preserve">Portfolio Budget Statement - Entity resource statement - Total departmental  resourcing </t>
  </si>
  <si>
    <t xml:space="preserve">Portfolio Budget Statement - Entity resource statement - Total administered resourcing </t>
  </si>
  <si>
    <t>Portfolio Budget Statement - Entity resource statement  - Budgeted expenses for Outcome 2</t>
  </si>
  <si>
    <t>Calculated total of programs labelled:'Biodiversity On-Ground - Land', 'Biodiversity On-Ground - Oceans'</t>
  </si>
  <si>
    <t>Calculated total of programs labelled : 'Biodiversity Adjadent - Agriculture and Land Stewardship', 'Biodiversity Adjacent - Invasives',  'Biodiversity Adjacent - Environment &amp; Community benefits'</t>
  </si>
  <si>
    <t>Calculated total of programs labelled: 'Biodiversity On-Ground - Land', 'Biodiversity On-Ground - Oceans','Biodiversity Adjadent - Agriculture and Land Stewardship', 'Biodiversity Adjacent - Invasives', 'Biodiversity Adjacent - Environment &amp; Community benefits'</t>
  </si>
  <si>
    <t>Calculated total of programs labelled 'Natural Environment Administration', 'Biodiversity Research'</t>
  </si>
  <si>
    <t>Calculated total of 'Regulatory Reforms and Streamlining Approvals'</t>
  </si>
  <si>
    <t>Environment Outcome 2
Program 2.1: Sustainable Management of Natural Resources and the Environment</t>
  </si>
  <si>
    <t>Budget Paper No. 3: Environment, energy and water: National Partnership payments for environment, energy and water</t>
  </si>
  <si>
    <t>Agriculture Outcome 1 
Program 1.4: Fishing Industry</t>
  </si>
  <si>
    <t>Agriculture Outcome 1 
Program 1.2: Sustainable Management – Natural Resources</t>
  </si>
  <si>
    <t>Agriculture 
Outcome 2
Program 2.1: Biosecurity and Export Services</t>
  </si>
  <si>
    <t xml:space="preserve">
Agriculture Outcome 2 
Program 2.2: Plant and Animal Health</t>
  </si>
  <si>
    <t>Budget Paper No. 2: Payment Measures: Agriculture, Fisheries and Forestry: Department of Agriculture, Fisheries and Forestry</t>
  </si>
  <si>
    <t>Budget Paper No. 2: Payment Measures: Climate Change, Energy, the Environment and Water: Department of Climate Change, Energy, the Environment and Water</t>
  </si>
  <si>
    <t>Budget Paper No. 2: Payment Measures: Climate Change, Energy, the Environment and Water: National Environmental Protection Agency</t>
  </si>
  <si>
    <t>Actuals</t>
  </si>
  <si>
    <t>2022-23</t>
  </si>
  <si>
    <t>-</t>
  </si>
  <si>
    <t>2023-24</t>
  </si>
  <si>
    <t>2024-25</t>
  </si>
  <si>
    <t>2025-26</t>
  </si>
  <si>
    <t>Estimates</t>
  </si>
  <si>
    <t>2026-27</t>
  </si>
  <si>
    <t>2027-28</t>
  </si>
  <si>
    <t>2028-29</t>
  </si>
  <si>
    <t>2029-30</t>
  </si>
  <si>
    <t xml:space="preserve">- </t>
  </si>
  <si>
    <t>The Biodiversity Council reviewed the Portfolio Budget Statements of the Department of Climate Change, Energy, Environment and Water (DCCEEW) and the Department of Agriculture, Fisheries and Forestry (DAFF) to identify nature-related programs, Budget Paper 3 to identify national partnership payments for environment energy and water (the Federal government paying State and Territory governments for specific initiatives) and Budget Paper 2 to identify measures for environmental reforms. 
The following programs have been categorised as ‘on-ground biodiversity programs’: the Natural Heritage Trust, Australian Bushland Program, Saving Native Species, Saving Native Species (Flinders Island Save Haven), Environmental Stewardship Program, World Heritage Sites, Avian Influenza Preparedness Program, Local Environment Projects, Maugean Skate Conservation and Recovery, Great Barrier Reef Leadership and Stewardship Program, Reef Trust Programs, Australian Marine Parks, Sustainable Fisheries and the Oceans Leadership Programs. Funding for these programs can be found in the 2026-27 DCCEEW Portfolio Budget paper Outcome 2 Program 2.1: Sustainable Management of Natural Resources and the Environment (pp. 57-58) and 2026-27 Budget Paper 3 Federal Financial Relations Environment, Energy and Water National Partnership payments for environment, energy and water (pp.92-111).
The funding for the Director of National Parks is not included in ‘on-ground biodiversity programs’ as expenditure is largely administrative. The most recent Director of National Parks Annual Report (2024-25) shows that approximately 50% of expenditure is on staffing and a further 20% is on professional services, with only 8% spent on National Parks Operational Expenses and grants.
Some programs have been classified as ‘biodiversity adjacent’ because, while they are assumed to deliver some benefits to biodiversity, it is difficult to determine what proportion, given they are often designed to deliver other benefits. We have included the Algal Bloom Support Package as ‘biodiversity adjacent - environment and community benefit’ because it is intended to support social, economic and environmental recovery, and Urban Rivers and Catchments, which would deliver social and environmental benefits. Agricultural stewardship and biosecurity programs have also been reported separately under ‘biodiversity adjacent - agriculture &amp; land stewardship’ and ‘biodiversity adjacent - invasives’ because it is hard to separate biodiversity from agricultural benefits.
The following programs have been categorised as ‘stewardship and biosecurity’: Agriculture 2030 Soil and Stewardship pilot, Agriculture Stewardship Package, Agriculture 2030 Biosecurity: For reduction and prevention activities to reduce the economic and environmental burden of established feral animals, pests and weeds, National Carp Control Plan, Indigenous Rangers Biosecurity Program, Management of established weeds and pests, National Plant Health Surveillance, Enhancing Australia’s Biosecurity System – Priority Pest and Disease Planning and Response, Pest and Disease Preparedness and Response Programs and Yellow Crazy Ant Control. Funding for these programs can be found in 2026-27 DCCEEW Portfolio Budget paper Outcome 2 Program 2.1: Sustainable Management of Natural Resources and the Environment (pp. 57-58), 2026-27 DAFF Portfolio Budget Paper Outcome 1 Program 1.2: Sustainable Management - Natural Resources (p. 29), Outcome 2 Program 2.1: Biosecurity and Export Services (pp. 45-46) and 2026-27 Budget Paper 3 Federal Financial Relations Environment, Energy and Water National Partnership payments for environment, energy and water (pp.92-111).</t>
  </si>
  <si>
    <t>The following programs have been categorised as ‘biodiversity research’: National Environmental Science Program, Australian Biological Resources Study, Australian Institute of Marine Science, Reef Plan 2050: Research to support landscape restoration and the Paddock to Reef Monitoring, Modelling and Reporting Program. Funding for these programs can be found in the 2026-27 DCCEEW Portfolio Budget paper Outcome 2 Program 2.1: Sustainable Management of Natural Resources and the Environment.
Funding on streamlining approvals and implementing environmental reforms can be found in 2026-27 Budget Paper 2 Payment Measures (summary on pp. 23-24 and detail on pp. 48-49). It should be noted that while budget announcements refer to multi-year funding for the Nature Repair Market, Restorations Contributions Holder and Regional Forest Agreements these programs are not itemised on a year-by-year basis, so only aggregate figures are provided. It should also be noted that while the government has announced multi-year funding for Bilateral Agreements and Bioregional Plans, these are not itemised on a year-by-year basis. They are excluded from the 2026-27 DCCEEW Portfolio Budget paper (see footnote ‘e’ on p. 56) and they are ‘not for publication’ in the 2026-27 Budget Paper 3 Federal Financial Relations Environment, Energy and Water National Partnership payments for environment, energy and water (see tables on p.98).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</si>
</sst>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164" formatCode="&quot;$&quot;#,##0"/>
    <numFmt numFmtId="165" formatCode="0.000%"/>
    <numFmt numFmtId="166" formatCode="0.00000%"/>
    <numFmt numFmtId="167" formatCode="0.0000000%"/>
  </numFmts>
  <fonts count="20" x14ac:knownFonts="1">
    <font>
      <sz val="11"/>
      <color theme="1"/>
      <name val="Arial"/>
      <scheme val="minor"/>
    </font>
    <font>
      <sz val="11"/>
      <color theme="1"/>
      <name val="Arial"/>
      <family val="2"/>
    </font>
    <font>
      <b/>
      <sz val="14"/>
      <color theme="1"/>
      <name val="Arial"/>
      <family val="2"/>
    </font>
    <font>
      <sz val="11"/>
      <color theme="8"/>
      <name val="Arial"/>
      <family val="2"/>
    </font>
    <font>
      <sz val="11"/>
      <color theme="1"/>
      <name val="Arial"/>
      <family val="2"/>
      <scheme val="minor"/>
    </font>
    <font>
      <sz val="11"/>
      <color theme="1"/>
      <name val="Arial"/>
      <family val="2"/>
    </font>
    <font>
      <sz val="11"/>
      <name val="Arial"/>
      <family val="2"/>
    </font>
    <font>
      <u/>
      <sz val="11"/>
      <color rgb="FF0000FF"/>
      <name val="Arial"/>
      <family val="2"/>
    </font>
    <font>
      <i/>
      <sz val="11"/>
      <color theme="1"/>
      <name val="Arial"/>
      <family val="2"/>
    </font>
    <font>
      <b/>
      <sz val="11"/>
      <color theme="1"/>
      <name val="Arial"/>
      <family val="2"/>
    </font>
    <font>
      <i/>
      <sz val="11"/>
      <color theme="1"/>
      <name val="Arial"/>
      <family val="2"/>
      <scheme val="minor"/>
    </font>
    <font>
      <b/>
      <sz val="11"/>
      <color theme="1"/>
      <name val="Arial"/>
      <family val="2"/>
      <scheme val="minor"/>
    </font>
    <font>
      <b/>
      <u/>
      <sz val="11"/>
      <name val="Arial"/>
      <family val="2"/>
    </font>
    <font>
      <u/>
      <sz val="11"/>
      <name val="Arial"/>
      <family val="2"/>
    </font>
    <font>
      <b/>
      <u/>
      <sz val="11"/>
      <color rgb="FF467886"/>
      <name val="Arial"/>
      <family val="2"/>
    </font>
    <font>
      <u/>
      <sz val="11"/>
      <color rgb="FF467886"/>
      <name val="Arial"/>
      <family val="2"/>
    </font>
    <font>
      <b/>
      <u/>
      <sz val="11"/>
      <color rgb="FF1155CC"/>
      <name val="Arial"/>
      <family val="2"/>
    </font>
    <font>
      <u/>
      <sz val="11"/>
      <color rgb="FF1155CC"/>
      <name val="Arial"/>
      <family val="2"/>
    </font>
    <font>
      <u/>
      <sz val="11"/>
      <color theme="1"/>
      <name val="Arial"/>
      <family val="2"/>
    </font>
    <font>
      <sz val="11"/>
      <color rgb="FF0070C0"/>
      <name val="Arial"/>
      <family val="2"/>
    </font>
  </fonts>
  <fills count="14">
    <fill>
      <patternFill patternType="none"/>
    </fill>
    <fill>
      <patternFill patternType="gray125"/>
    </fill>
    <fill>
      <patternFill patternType="solid">
        <fgColor rgb="FFD9EAD3"/>
        <bgColor rgb="FFD9EAD3"/>
      </patternFill>
    </fill>
    <fill>
      <patternFill patternType="solid">
        <fgColor rgb="FFC9DAF8"/>
        <bgColor rgb="FFC9DAF8"/>
      </patternFill>
    </fill>
    <fill>
      <patternFill patternType="solid">
        <fgColor rgb="FFBEE6EC"/>
        <bgColor rgb="FFBEE6EC"/>
      </patternFill>
    </fill>
    <fill>
      <patternFill patternType="solid">
        <fgColor rgb="FFFFF2CC"/>
        <bgColor rgb="FFFFF2CC"/>
      </patternFill>
    </fill>
    <fill>
      <patternFill patternType="solid">
        <fgColor rgb="FFF4CCCC"/>
        <bgColor rgb="FFF4CCCC"/>
      </patternFill>
    </fill>
    <fill>
      <patternFill patternType="solid">
        <fgColor rgb="FFD9D2E9"/>
        <bgColor rgb="FFD9D2E9"/>
      </patternFill>
    </fill>
    <fill>
      <patternFill patternType="solid">
        <fgColor rgb="FFEBBFE9"/>
        <bgColor rgb="FFEBBFE9"/>
      </patternFill>
    </fill>
    <fill>
      <patternFill patternType="solid">
        <fgColor rgb="FFEFEFEF"/>
        <bgColor rgb="FFEFEFEF"/>
      </patternFill>
    </fill>
    <fill>
      <patternFill patternType="solid">
        <fgColor rgb="FF89E5D4"/>
        <bgColor rgb="FF89E5D4"/>
      </patternFill>
    </fill>
    <fill>
      <patternFill patternType="solid">
        <fgColor rgb="FFF9CB9C"/>
        <bgColor rgb="FFF9CB9C"/>
      </patternFill>
    </fill>
    <fill>
      <patternFill patternType="solid">
        <fgColor rgb="FFFFA6FF"/>
        <bgColor rgb="FFFFA6FF"/>
      </patternFill>
    </fill>
    <fill>
      <patternFill patternType="solid">
        <fgColor rgb="FF999999"/>
        <bgColor rgb="FF999999"/>
      </patternFill>
    </fill>
  </fills>
  <borders count="41">
    <border>
      <left/>
      <right/>
      <top/>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right style="thin">
        <color rgb="FF000000"/>
      </right>
      <top style="thick">
        <color rgb="FF89E5D4"/>
      </top>
      <bottom style="thin">
        <color rgb="FF000000"/>
      </bottom>
      <diagonal/>
    </border>
    <border>
      <left style="thin">
        <color rgb="FF000000"/>
      </left>
      <right style="thin">
        <color rgb="FF000000"/>
      </right>
      <top style="thick">
        <color rgb="FF89E5D4"/>
      </top>
      <bottom style="thin">
        <color rgb="FF000000"/>
      </bottom>
      <diagonal/>
    </border>
    <border>
      <left style="thin">
        <color rgb="FF000000"/>
      </left>
      <right/>
      <top style="thick">
        <color rgb="FF89E5D4"/>
      </top>
      <bottom style="thin">
        <color rgb="FF000000"/>
      </bottom>
      <diagonal/>
    </border>
    <border>
      <left style="thick">
        <color rgb="FFF6B26B"/>
      </left>
      <right style="thin">
        <color rgb="FF000000"/>
      </right>
      <top style="thick">
        <color rgb="FFF6B26B"/>
      </top>
      <bottom style="thin">
        <color rgb="FF000000"/>
      </bottom>
      <diagonal/>
    </border>
    <border>
      <left style="thin">
        <color rgb="FF000000"/>
      </left>
      <right style="thin">
        <color rgb="FF000000"/>
      </right>
      <top style="thick">
        <color rgb="FFF6B26B"/>
      </top>
      <bottom style="thin">
        <color rgb="FF000000"/>
      </bottom>
      <diagonal/>
    </border>
    <border>
      <left style="thin">
        <color rgb="FF000000"/>
      </left>
      <right style="thick">
        <color rgb="FFF6B26B"/>
      </right>
      <top style="thick">
        <color rgb="FFF6B26B"/>
      </top>
      <bottom style="thin">
        <color rgb="FF000000"/>
      </bottom>
      <diagonal/>
    </border>
    <border>
      <left/>
      <right style="thin">
        <color rgb="FF000000"/>
      </right>
      <top style="thick">
        <color rgb="FFB6D7A8"/>
      </top>
      <bottom style="thin">
        <color rgb="FF000000"/>
      </bottom>
      <diagonal/>
    </border>
    <border>
      <left style="thin">
        <color rgb="FF000000"/>
      </left>
      <right style="thin">
        <color rgb="FF000000"/>
      </right>
      <top style="thick">
        <color rgb="FFB6D7A8"/>
      </top>
      <bottom style="thin">
        <color rgb="FF000000"/>
      </bottom>
      <diagonal/>
    </border>
    <border>
      <left style="thin">
        <color rgb="FF000000"/>
      </left>
      <right/>
      <top style="thick">
        <color rgb="FFB6D7A8"/>
      </top>
      <bottom style="thin">
        <color rgb="FF000000"/>
      </bottom>
      <diagonal/>
    </border>
    <border>
      <left style="thick">
        <color rgb="FFB4A7D6"/>
      </left>
      <right style="thin">
        <color rgb="FF000000"/>
      </right>
      <top style="thick">
        <color rgb="FFB4A7D6"/>
      </top>
      <bottom style="thin">
        <color rgb="FF000000"/>
      </bottom>
      <diagonal/>
    </border>
    <border>
      <left style="thin">
        <color rgb="FF000000"/>
      </left>
      <right style="thin">
        <color rgb="FF000000"/>
      </right>
      <top style="thick">
        <color rgb="FFB4A7D6"/>
      </top>
      <bottom style="thin">
        <color rgb="FF000000"/>
      </bottom>
      <diagonal/>
    </border>
    <border>
      <left style="thin">
        <color rgb="FF000000"/>
      </left>
      <right/>
      <top style="thick">
        <color rgb="FFB4A7D6"/>
      </top>
      <bottom style="thin">
        <color rgb="FF000000"/>
      </bottom>
      <diagonal/>
    </border>
    <border>
      <left style="thick">
        <color rgb="FFFF00FF"/>
      </left>
      <right style="thick">
        <color rgb="FFFF00FF"/>
      </right>
      <top style="thick">
        <color rgb="FFFF00FF"/>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ck">
        <color rgb="FFF6B26B"/>
      </left>
      <right style="thin">
        <color rgb="FF000000"/>
      </right>
      <top style="thin">
        <color rgb="FF000000"/>
      </top>
      <bottom style="thin">
        <color rgb="FF000000"/>
      </bottom>
      <diagonal/>
    </border>
    <border>
      <left style="thin">
        <color rgb="FF000000"/>
      </left>
      <right style="thick">
        <color rgb="FFF6B26B"/>
      </right>
      <top style="thin">
        <color rgb="FF000000"/>
      </top>
      <bottom style="thin">
        <color rgb="FF000000"/>
      </bottom>
      <diagonal/>
    </border>
    <border>
      <left style="thick">
        <color rgb="FFB4A7D6"/>
      </left>
      <right style="thin">
        <color rgb="FF000000"/>
      </right>
      <top style="thin">
        <color rgb="FF000000"/>
      </top>
      <bottom style="thin">
        <color rgb="FF000000"/>
      </bottom>
      <diagonal/>
    </border>
    <border>
      <left style="thick">
        <color rgb="FFFF00FF"/>
      </left>
      <right style="thick">
        <color rgb="FFFF00FF"/>
      </right>
      <top style="thin">
        <color rgb="FF000000"/>
      </top>
      <bottom style="thin">
        <color rgb="FF000000"/>
      </bottom>
      <diagonal/>
    </border>
    <border>
      <left/>
      <right style="thin">
        <color rgb="FF000000"/>
      </right>
      <top style="thin">
        <color rgb="FF000000"/>
      </top>
      <bottom style="thick">
        <color rgb="FF89E5D4"/>
      </bottom>
      <diagonal/>
    </border>
    <border>
      <left style="thin">
        <color rgb="FF000000"/>
      </left>
      <right style="thin">
        <color rgb="FF000000"/>
      </right>
      <top style="thin">
        <color rgb="FF000000"/>
      </top>
      <bottom style="thick">
        <color rgb="FF89E5D4"/>
      </bottom>
      <diagonal/>
    </border>
    <border>
      <left style="thin">
        <color rgb="FF000000"/>
      </left>
      <right/>
      <top style="thin">
        <color rgb="FF000000"/>
      </top>
      <bottom style="thick">
        <color rgb="FF89E5D4"/>
      </bottom>
      <diagonal/>
    </border>
    <border>
      <left style="thick">
        <color rgb="FFF6B26B"/>
      </left>
      <right style="thin">
        <color rgb="FF000000"/>
      </right>
      <top style="thin">
        <color rgb="FF000000"/>
      </top>
      <bottom style="thick">
        <color rgb="FFF6B26B"/>
      </bottom>
      <diagonal/>
    </border>
    <border>
      <left style="thin">
        <color rgb="FF000000"/>
      </left>
      <right style="thin">
        <color rgb="FF000000"/>
      </right>
      <top style="thin">
        <color rgb="FF000000"/>
      </top>
      <bottom style="thick">
        <color rgb="FFF6B26B"/>
      </bottom>
      <diagonal/>
    </border>
    <border>
      <left style="thin">
        <color rgb="FF000000"/>
      </left>
      <right style="thick">
        <color rgb="FFF6B26B"/>
      </right>
      <top style="thin">
        <color rgb="FF000000"/>
      </top>
      <bottom style="thick">
        <color rgb="FFF6B26B"/>
      </bottom>
      <diagonal/>
    </border>
    <border>
      <left/>
      <right style="thin">
        <color rgb="FF000000"/>
      </right>
      <top style="thin">
        <color rgb="FF000000"/>
      </top>
      <bottom style="thick">
        <color rgb="FFB6D7A8"/>
      </bottom>
      <diagonal/>
    </border>
    <border>
      <left style="thin">
        <color rgb="FF000000"/>
      </left>
      <right style="thin">
        <color rgb="FF000000"/>
      </right>
      <top style="thin">
        <color rgb="FF000000"/>
      </top>
      <bottom style="thick">
        <color rgb="FFB6D7A8"/>
      </bottom>
      <diagonal/>
    </border>
    <border>
      <left style="thin">
        <color rgb="FF000000"/>
      </left>
      <right/>
      <top style="thin">
        <color rgb="FF000000"/>
      </top>
      <bottom style="thick">
        <color rgb="FFB6D7A8"/>
      </bottom>
      <diagonal/>
    </border>
    <border>
      <left style="thick">
        <color rgb="FFB4A7D6"/>
      </left>
      <right style="thin">
        <color rgb="FF000000"/>
      </right>
      <top style="thin">
        <color rgb="FF000000"/>
      </top>
      <bottom style="thick">
        <color rgb="FFB4A7D6"/>
      </bottom>
      <diagonal/>
    </border>
    <border>
      <left style="thin">
        <color rgb="FF000000"/>
      </left>
      <right style="thin">
        <color rgb="FF000000"/>
      </right>
      <top style="thin">
        <color rgb="FF000000"/>
      </top>
      <bottom style="thick">
        <color rgb="FFB4A7D6"/>
      </bottom>
      <diagonal/>
    </border>
    <border>
      <left style="thin">
        <color rgb="FF000000"/>
      </left>
      <right/>
      <top style="thin">
        <color rgb="FF000000"/>
      </top>
      <bottom style="thick">
        <color rgb="FFB4A7D6"/>
      </bottom>
      <diagonal/>
    </border>
    <border>
      <left style="thick">
        <color rgb="FFFF00FF"/>
      </left>
      <right style="thick">
        <color rgb="FFFF00FF"/>
      </right>
      <top style="thin">
        <color rgb="FF000000"/>
      </top>
      <bottom style="thick">
        <color rgb="FFFF00FF"/>
      </bottom>
      <diagonal/>
    </border>
  </borders>
  <cellStyleXfs count="1">
    <xf numFmtId="0" fontId="0" fillId="0" borderId="0"/>
  </cellStyleXfs>
  <cellXfs count="154">
    <xf numFmtId="0" fontId="0" fillId="0" borderId="0" xfId="0"/>
    <xf numFmtId="0" fontId="2" fillId="0" borderId="0" xfId="0" applyFont="1"/>
    <xf numFmtId="0" fontId="3" fillId="0" borderId="1" xfId="0" applyFont="1" applyBorder="1" applyAlignment="1">
      <alignment horizontal="center" vertical="center" wrapText="1"/>
    </xf>
    <xf numFmtId="0" fontId="4" fillId="0" borderId="0" xfId="0" applyFont="1"/>
    <xf numFmtId="0" fontId="5" fillId="0" borderId="0" xfId="0" applyFont="1" applyAlignment="1">
      <alignment horizontal="center" vertical="top"/>
    </xf>
    <xf numFmtId="0" fontId="5" fillId="0" borderId="1" xfId="0" applyFont="1" applyBorder="1"/>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10" borderId="6" xfId="0" applyFont="1" applyFill="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11" borderId="9" xfId="0" applyFont="1" applyFill="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2" borderId="12" xfId="0" applyFont="1" applyFill="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7" borderId="15" xfId="0" applyFont="1" applyFill="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12" borderId="18"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5" fillId="5" borderId="20" xfId="0" applyFont="1" applyFill="1" applyBorder="1" applyAlignment="1">
      <alignment horizontal="center" vertical="center" wrapText="1"/>
    </xf>
    <xf numFmtId="0" fontId="5" fillId="6" borderId="22" xfId="0" applyFont="1" applyFill="1" applyBorder="1" applyAlignment="1">
      <alignment horizontal="center" vertical="center" wrapText="1"/>
    </xf>
    <xf numFmtId="0" fontId="5" fillId="6" borderId="20" xfId="0" applyFont="1" applyFill="1" applyBorder="1" applyAlignment="1">
      <alignment horizontal="center" vertical="center" wrapText="1"/>
    </xf>
    <xf numFmtId="0" fontId="5" fillId="7" borderId="20" xfId="0" applyFont="1" applyFill="1" applyBorder="1" applyAlignment="1">
      <alignment horizontal="center" vertical="center" wrapText="1"/>
    </xf>
    <xf numFmtId="0" fontId="5" fillId="7" borderId="22" xfId="0" applyFont="1" applyFill="1" applyBorder="1" applyAlignment="1">
      <alignment horizontal="center" vertical="center" wrapText="1"/>
    </xf>
    <xf numFmtId="0" fontId="5" fillId="8" borderId="20" xfId="0" applyFont="1" applyFill="1" applyBorder="1" applyAlignment="1">
      <alignment horizontal="center" vertical="center" wrapText="1"/>
    </xf>
    <xf numFmtId="0" fontId="5" fillId="9" borderId="20" xfId="0" applyFont="1" applyFill="1" applyBorder="1" applyAlignment="1">
      <alignment horizontal="center" vertical="center" wrapText="1"/>
    </xf>
    <xf numFmtId="0" fontId="5" fillId="10" borderId="23" xfId="0" applyFont="1" applyFill="1" applyBorder="1" applyAlignment="1">
      <alignment horizontal="center" vertical="center" wrapText="1"/>
    </xf>
    <xf numFmtId="0" fontId="5" fillId="11" borderId="24" xfId="0" applyFont="1" applyFill="1" applyBorder="1" applyAlignment="1">
      <alignment horizontal="center" vertical="center" wrapText="1"/>
    </xf>
    <xf numFmtId="0" fontId="5" fillId="0" borderId="25" xfId="0" applyFont="1" applyBorder="1" applyAlignment="1">
      <alignment horizontal="center" vertical="center" wrapText="1"/>
    </xf>
    <xf numFmtId="0" fontId="5" fillId="2" borderId="23" xfId="0" applyFont="1" applyFill="1" applyBorder="1" applyAlignment="1">
      <alignment horizontal="center" vertical="center" wrapText="1"/>
    </xf>
    <xf numFmtId="0" fontId="5" fillId="7" borderId="26" xfId="0" applyFont="1" applyFill="1" applyBorder="1" applyAlignment="1">
      <alignment horizontal="center" vertical="center" wrapText="1"/>
    </xf>
    <xf numFmtId="0" fontId="5" fillId="12" borderId="27"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9" borderId="1" xfId="0" applyFont="1" applyFill="1" applyBorder="1" applyAlignment="1">
      <alignment horizontal="center" vertical="center" wrapText="1"/>
    </xf>
    <xf numFmtId="164" fontId="5" fillId="0" borderId="1" xfId="0" applyNumberFormat="1" applyFont="1" applyBorder="1"/>
    <xf numFmtId="165" fontId="5" fillId="0" borderId="1" xfId="0" applyNumberFormat="1" applyFont="1" applyBorder="1"/>
    <xf numFmtId="0" fontId="5" fillId="0" borderId="5" xfId="0" applyFont="1" applyBorder="1"/>
    <xf numFmtId="5" fontId="5" fillId="0" borderId="1" xfId="0" applyNumberFormat="1" applyFont="1" applyBorder="1"/>
    <xf numFmtId="10" fontId="5" fillId="0" borderId="1" xfId="0" applyNumberFormat="1" applyFont="1" applyBorder="1"/>
    <xf numFmtId="5" fontId="5" fillId="10" borderId="23" xfId="0" applyNumberFormat="1" applyFont="1" applyFill="1" applyBorder="1"/>
    <xf numFmtId="165" fontId="5" fillId="0" borderId="5" xfId="0" applyNumberFormat="1" applyFont="1" applyBorder="1"/>
    <xf numFmtId="5" fontId="5" fillId="11" borderId="24" xfId="0" applyNumberFormat="1" applyFont="1" applyFill="1" applyBorder="1"/>
    <xf numFmtId="0" fontId="5" fillId="0" borderId="25" xfId="0" applyFont="1" applyBorder="1"/>
    <xf numFmtId="5" fontId="5" fillId="2" borderId="23" xfId="0" applyNumberFormat="1" applyFont="1" applyFill="1" applyBorder="1"/>
    <xf numFmtId="5" fontId="5" fillId="7" borderId="26" xfId="0" applyNumberFormat="1" applyFont="1" applyFill="1" applyBorder="1"/>
    <xf numFmtId="5" fontId="5" fillId="12" borderId="27" xfId="0" applyNumberFormat="1" applyFont="1" applyFill="1" applyBorder="1"/>
    <xf numFmtId="5" fontId="5" fillId="2" borderId="1" xfId="0" applyNumberFormat="1" applyFont="1" applyFill="1" applyBorder="1"/>
    <xf numFmtId="5" fontId="5" fillId="3" borderId="1" xfId="0" applyNumberFormat="1" applyFont="1" applyFill="1" applyBorder="1"/>
    <xf numFmtId="5" fontId="8" fillId="3" borderId="1" xfId="0" applyNumberFormat="1" applyFont="1" applyFill="1" applyBorder="1"/>
    <xf numFmtId="5" fontId="5" fillId="4" borderId="1" xfId="0" applyNumberFormat="1" applyFont="1" applyFill="1" applyBorder="1"/>
    <xf numFmtId="5" fontId="5" fillId="5" borderId="1" xfId="0" applyNumberFormat="1" applyFont="1" applyFill="1" applyBorder="1"/>
    <xf numFmtId="5" fontId="8" fillId="5" borderId="1" xfId="0" applyNumberFormat="1" applyFont="1" applyFill="1" applyBorder="1"/>
    <xf numFmtId="5" fontId="5" fillId="6" borderId="1" xfId="0" applyNumberFormat="1" applyFont="1" applyFill="1" applyBorder="1"/>
    <xf numFmtId="5" fontId="9" fillId="6" borderId="1" xfId="0" applyNumberFormat="1" applyFont="1" applyFill="1" applyBorder="1"/>
    <xf numFmtId="5" fontId="5" fillId="7" borderId="1" xfId="0" applyNumberFormat="1" applyFont="1" applyFill="1" applyBorder="1"/>
    <xf numFmtId="5" fontId="5" fillId="8" borderId="1" xfId="0" applyNumberFormat="1" applyFont="1" applyFill="1" applyBorder="1"/>
    <xf numFmtId="5" fontId="5" fillId="9" borderId="1" xfId="0" applyNumberFormat="1" applyFont="1" applyFill="1" applyBorder="1"/>
    <xf numFmtId="5" fontId="8" fillId="9" borderId="1" xfId="0" applyNumberFormat="1" applyFont="1" applyFill="1" applyBorder="1"/>
    <xf numFmtId="10" fontId="5" fillId="0" borderId="5" xfId="0" applyNumberFormat="1" applyFont="1" applyBorder="1"/>
    <xf numFmtId="10" fontId="5" fillId="0" borderId="25" xfId="0" applyNumberFormat="1" applyFont="1" applyBorder="1"/>
    <xf numFmtId="5" fontId="8" fillId="2" borderId="1" xfId="0" applyNumberFormat="1" applyFont="1" applyFill="1" applyBorder="1"/>
    <xf numFmtId="5" fontId="9" fillId="2" borderId="1" xfId="0" applyNumberFormat="1" applyFont="1" applyFill="1" applyBorder="1"/>
    <xf numFmtId="5" fontId="8" fillId="4" borderId="1" xfId="0" applyNumberFormat="1" applyFont="1" applyFill="1" applyBorder="1"/>
    <xf numFmtId="0" fontId="5" fillId="0" borderId="0" xfId="0" applyFont="1"/>
    <xf numFmtId="0" fontId="4" fillId="0" borderId="1" xfId="0" applyFont="1" applyBorder="1"/>
    <xf numFmtId="0" fontId="4" fillId="2" borderId="0" xfId="0" applyFont="1" applyFill="1"/>
    <xf numFmtId="5" fontId="4" fillId="6" borderId="1" xfId="0" applyNumberFormat="1" applyFont="1" applyFill="1" applyBorder="1"/>
    <xf numFmtId="164" fontId="4" fillId="0" borderId="0" xfId="0" applyNumberFormat="1" applyFont="1"/>
    <xf numFmtId="164" fontId="4" fillId="0" borderId="1" xfId="0" applyNumberFormat="1" applyFont="1" applyBorder="1"/>
    <xf numFmtId="0" fontId="8" fillId="0" borderId="0" xfId="0" applyFont="1"/>
    <xf numFmtId="0" fontId="8" fillId="0" borderId="1" xfId="0" applyFont="1" applyBorder="1"/>
    <xf numFmtId="164" fontId="8" fillId="0" borderId="1" xfId="0" applyNumberFormat="1" applyFont="1" applyBorder="1"/>
    <xf numFmtId="10" fontId="8" fillId="0" borderId="1" xfId="0" applyNumberFormat="1" applyFont="1" applyBorder="1"/>
    <xf numFmtId="165" fontId="8" fillId="0" borderId="1" xfId="0" applyNumberFormat="1" applyFont="1" applyBorder="1"/>
    <xf numFmtId="164" fontId="10" fillId="0" borderId="1" xfId="0" applyNumberFormat="1" applyFont="1" applyBorder="1"/>
    <xf numFmtId="5" fontId="8" fillId="0" borderId="1" xfId="0" applyNumberFormat="1" applyFont="1" applyBorder="1"/>
    <xf numFmtId="5" fontId="8" fillId="10" borderId="23" xfId="0" applyNumberFormat="1" applyFont="1" applyFill="1" applyBorder="1"/>
    <xf numFmtId="5" fontId="8" fillId="11" borderId="24" xfId="0" applyNumberFormat="1" applyFont="1" applyFill="1" applyBorder="1"/>
    <xf numFmtId="5" fontId="8" fillId="2" borderId="23" xfId="0" applyNumberFormat="1" applyFont="1" applyFill="1" applyBorder="1"/>
    <xf numFmtId="5" fontId="8" fillId="7" borderId="26" xfId="0" applyNumberFormat="1" applyFont="1" applyFill="1" applyBorder="1"/>
    <xf numFmtId="5" fontId="8" fillId="12" borderId="27" xfId="0" applyNumberFormat="1" applyFont="1" applyFill="1" applyBorder="1"/>
    <xf numFmtId="5" fontId="8" fillId="6" borderId="1" xfId="0" applyNumberFormat="1" applyFont="1" applyFill="1" applyBorder="1"/>
    <xf numFmtId="5" fontId="8" fillId="7" borderId="1" xfId="0" applyNumberFormat="1" applyFont="1" applyFill="1" applyBorder="1"/>
    <xf numFmtId="5" fontId="8" fillId="8" borderId="1" xfId="0" applyNumberFormat="1" applyFont="1" applyFill="1" applyBorder="1"/>
    <xf numFmtId="164" fontId="8" fillId="13" borderId="1" xfId="0" applyNumberFormat="1" applyFont="1" applyFill="1" applyBorder="1"/>
    <xf numFmtId="166" fontId="8" fillId="13" borderId="1" xfId="0" applyNumberFormat="1" applyFont="1" applyFill="1" applyBorder="1"/>
    <xf numFmtId="10" fontId="8" fillId="13" borderId="1" xfId="0" applyNumberFormat="1" applyFont="1" applyFill="1" applyBorder="1"/>
    <xf numFmtId="0" fontId="8" fillId="13" borderId="1" xfId="0" applyFont="1" applyFill="1" applyBorder="1"/>
    <xf numFmtId="165" fontId="8" fillId="13" borderId="1" xfId="0" applyNumberFormat="1" applyFont="1" applyFill="1" applyBorder="1"/>
    <xf numFmtId="10" fontId="8" fillId="13" borderId="5" xfId="0" applyNumberFormat="1" applyFont="1" applyFill="1" applyBorder="1"/>
    <xf numFmtId="10" fontId="5" fillId="13" borderId="1" xfId="0" applyNumberFormat="1" applyFont="1" applyFill="1" applyBorder="1"/>
    <xf numFmtId="0" fontId="10" fillId="0" borderId="0" xfId="0" applyFont="1"/>
    <xf numFmtId="0" fontId="8" fillId="13" borderId="5" xfId="0" applyFont="1" applyFill="1" applyBorder="1"/>
    <xf numFmtId="10" fontId="8" fillId="0" borderId="25" xfId="0" applyNumberFormat="1" applyFont="1" applyBorder="1"/>
    <xf numFmtId="10" fontId="8" fillId="0" borderId="5" xfId="0" applyNumberFormat="1" applyFont="1" applyBorder="1"/>
    <xf numFmtId="5" fontId="10" fillId="8" borderId="1" xfId="0" applyNumberFormat="1" applyFont="1" applyFill="1" applyBorder="1"/>
    <xf numFmtId="5" fontId="10" fillId="9" borderId="1" xfId="0" applyNumberFormat="1" applyFont="1" applyFill="1" applyBorder="1"/>
    <xf numFmtId="167" fontId="5" fillId="13" borderId="1" xfId="0" applyNumberFormat="1" applyFont="1" applyFill="1" applyBorder="1"/>
    <xf numFmtId="0" fontId="5" fillId="13" borderId="1" xfId="0" applyFont="1" applyFill="1" applyBorder="1"/>
    <xf numFmtId="164" fontId="5" fillId="13" borderId="1" xfId="0" applyNumberFormat="1" applyFont="1" applyFill="1" applyBorder="1"/>
    <xf numFmtId="0" fontId="5" fillId="13" borderId="5" xfId="0" applyFont="1" applyFill="1" applyBorder="1"/>
    <xf numFmtId="5" fontId="8" fillId="10" borderId="28" xfId="0" applyNumberFormat="1" applyFont="1" applyFill="1" applyBorder="1"/>
    <xf numFmtId="10" fontId="8" fillId="0" borderId="29" xfId="0" applyNumberFormat="1" applyFont="1" applyBorder="1"/>
    <xf numFmtId="0" fontId="4" fillId="13" borderId="29" xfId="0" applyFont="1" applyFill="1" applyBorder="1"/>
    <xf numFmtId="0" fontId="4" fillId="13" borderId="30" xfId="0" applyFont="1" applyFill="1" applyBorder="1"/>
    <xf numFmtId="5" fontId="8" fillId="11" borderId="31" xfId="0" applyNumberFormat="1" applyFont="1" applyFill="1" applyBorder="1"/>
    <xf numFmtId="10" fontId="8" fillId="0" borderId="32" xfId="0" applyNumberFormat="1" applyFont="1" applyBorder="1"/>
    <xf numFmtId="10" fontId="8" fillId="0" borderId="33" xfId="0" applyNumberFormat="1" applyFont="1" applyBorder="1"/>
    <xf numFmtId="5" fontId="8" fillId="2" borderId="34" xfId="0" applyNumberFormat="1" applyFont="1" applyFill="1" applyBorder="1"/>
    <xf numFmtId="10" fontId="8" fillId="0" borderId="35" xfId="0" applyNumberFormat="1" applyFont="1" applyBorder="1"/>
    <xf numFmtId="165" fontId="5" fillId="13" borderId="36" xfId="0" applyNumberFormat="1" applyFont="1" applyFill="1" applyBorder="1"/>
    <xf numFmtId="5" fontId="8" fillId="7" borderId="37" xfId="0" applyNumberFormat="1" applyFont="1" applyFill="1" applyBorder="1"/>
    <xf numFmtId="10" fontId="8" fillId="0" borderId="38" xfId="0" applyNumberFormat="1" applyFont="1" applyBorder="1"/>
    <xf numFmtId="10" fontId="8" fillId="0" borderId="39" xfId="0" applyNumberFormat="1" applyFont="1" applyBorder="1"/>
    <xf numFmtId="5" fontId="8" fillId="12" borderId="40" xfId="0" applyNumberFormat="1" applyFont="1" applyFill="1" applyBorder="1"/>
    <xf numFmtId="10" fontId="4" fillId="0" borderId="0" xfId="0" applyNumberFormat="1" applyFont="1"/>
    <xf numFmtId="5" fontId="4" fillId="0" borderId="0" xfId="0" applyNumberFormat="1" applyFont="1"/>
    <xf numFmtId="5" fontId="8" fillId="0" borderId="0" xfId="0" applyNumberFormat="1" applyFont="1"/>
    <xf numFmtId="3" fontId="5" fillId="0" borderId="0" xfId="0" applyNumberFormat="1" applyFont="1"/>
    <xf numFmtId="3" fontId="4" fillId="0" borderId="0" xfId="0" applyNumberFormat="1" applyFont="1"/>
    <xf numFmtId="0" fontId="11" fillId="0" borderId="0" xfId="0" applyFont="1"/>
    <xf numFmtId="3" fontId="11" fillId="0" borderId="0" xfId="0" applyNumberFormat="1" applyFont="1"/>
    <xf numFmtId="0" fontId="5" fillId="4" borderId="2" xfId="0" applyFont="1" applyFill="1" applyBorder="1" applyAlignment="1">
      <alignment horizontal="center"/>
    </xf>
    <xf numFmtId="0" fontId="6" fillId="0" borderId="3" xfId="0" applyFont="1" applyBorder="1"/>
    <xf numFmtId="0" fontId="6" fillId="0" borderId="4" xfId="0" applyFont="1" applyBorder="1"/>
    <xf numFmtId="0" fontId="5" fillId="3" borderId="21" xfId="0" applyFont="1" applyFill="1" applyBorder="1" applyAlignment="1">
      <alignment horizontal="center" vertical="center" wrapText="1"/>
    </xf>
    <xf numFmtId="0" fontId="6" fillId="0" borderId="20" xfId="0" applyFont="1" applyBorder="1"/>
    <xf numFmtId="0" fontId="5" fillId="4" borderId="21" xfId="0" applyFont="1" applyFill="1" applyBorder="1" applyAlignment="1">
      <alignment horizontal="center" vertical="center" wrapText="1"/>
    </xf>
    <xf numFmtId="0" fontId="5" fillId="7" borderId="2" xfId="0" applyFont="1" applyFill="1" applyBorder="1" applyAlignment="1">
      <alignment horizontal="center" vertical="top"/>
    </xf>
    <xf numFmtId="0" fontId="5" fillId="6" borderId="21" xfId="0" applyFont="1" applyFill="1" applyBorder="1" applyAlignment="1">
      <alignment horizontal="center" vertical="center" wrapText="1"/>
    </xf>
    <xf numFmtId="0" fontId="5" fillId="7" borderId="21" xfId="0" applyFont="1" applyFill="1" applyBorder="1" applyAlignment="1">
      <alignment horizontal="center" vertical="center" wrapText="1"/>
    </xf>
    <xf numFmtId="0" fontId="5" fillId="8" borderId="21" xfId="0" applyFont="1" applyFill="1" applyBorder="1" applyAlignment="1">
      <alignment horizontal="center" vertical="center" wrapText="1"/>
    </xf>
    <xf numFmtId="0" fontId="5" fillId="9" borderId="21" xfId="0" applyFont="1" applyFill="1" applyBorder="1" applyAlignment="1">
      <alignment horizontal="center" vertical="center" wrapText="1"/>
    </xf>
    <xf numFmtId="0" fontId="5" fillId="2" borderId="2" xfId="0" applyFont="1" applyFill="1" applyBorder="1" applyAlignment="1">
      <alignment horizontal="center" vertical="top"/>
    </xf>
    <xf numFmtId="0" fontId="5" fillId="3" borderId="2" xfId="0" applyFont="1" applyFill="1" applyBorder="1" applyAlignment="1">
      <alignment horizontal="center" vertical="top"/>
    </xf>
    <xf numFmtId="0" fontId="5" fillId="5" borderId="2" xfId="0" applyFont="1" applyFill="1" applyBorder="1" applyAlignment="1">
      <alignment horizontal="center"/>
    </xf>
    <xf numFmtId="0" fontId="5" fillId="6" borderId="2" xfId="0" applyFont="1" applyFill="1" applyBorder="1" applyAlignment="1">
      <alignment horizontal="center" vertical="top"/>
    </xf>
    <xf numFmtId="0" fontId="5" fillId="8" borderId="2" xfId="0" applyFont="1" applyFill="1" applyBorder="1" applyAlignment="1">
      <alignment horizontal="center" vertical="top"/>
    </xf>
    <xf numFmtId="0" fontId="5" fillId="2" borderId="21"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5" fillId="9" borderId="2" xfId="0" applyFont="1" applyFill="1" applyBorder="1" applyAlignment="1">
      <alignment horizontal="center" vertical="top"/>
    </xf>
    <xf numFmtId="0" fontId="4" fillId="0" borderId="0" xfId="0" applyFont="1" applyAlignment="1">
      <alignment horizontal="left" vertical="top" wrapText="1"/>
    </xf>
    <xf numFmtId="0" fontId="0" fillId="0" borderId="0" xfId="0"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dcceew.gov.au/sites/default/files/documents/dcceew-2026-27-pbs.pdf" TargetMode="External"/><Relationship Id="rId2" Type="http://schemas.openxmlformats.org/officeDocument/2006/relationships/hyperlink" Target="https://www.pbo.gov.au/about-budgets/online-budget-glossary" TargetMode="External"/><Relationship Id="rId1" Type="http://schemas.openxmlformats.org/officeDocument/2006/relationships/hyperlink" Target="https://www.pbo.gov.au/about-budgets/online-budget-glossar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X996"/>
  <sheetViews>
    <sheetView tabSelected="1" workbookViewId="0">
      <pane xSplit="3" ySplit="1" topLeftCell="D2" activePane="bottomRight" state="frozen"/>
      <selection pane="topRight" activeCell="D1" sqref="D1"/>
      <selection pane="bottomLeft" activeCell="A2" sqref="A2"/>
      <selection pane="bottomRight" activeCell="B4" sqref="B4"/>
    </sheetView>
  </sheetViews>
  <sheetFormatPr defaultColWidth="12.6640625" defaultRowHeight="15" customHeight="1" x14ac:dyDescent="0.3"/>
  <cols>
    <col min="1" max="3" width="8.6640625" customWidth="1"/>
    <col min="4" max="4" width="16.6640625" customWidth="1"/>
    <col min="5" max="5" width="13.9140625" customWidth="1"/>
    <col min="6" max="6" width="15.1640625" customWidth="1"/>
    <col min="7" max="7" width="16.6640625" customWidth="1"/>
    <col min="8" max="9" width="15.1640625" customWidth="1"/>
    <col min="10" max="11" width="16.6640625" customWidth="1"/>
    <col min="12" max="13" width="15.1640625" customWidth="1"/>
    <col min="14" max="14" width="16.6640625" customWidth="1"/>
    <col min="15" max="16" width="15.1640625" customWidth="1"/>
    <col min="17" max="21" width="18.9140625" customWidth="1"/>
    <col min="22" max="23" width="15.1640625" customWidth="1"/>
    <col min="24" max="25" width="16.6640625" customWidth="1"/>
    <col min="26" max="26" width="18.9140625" customWidth="1"/>
    <col min="27" max="28" width="15.1640625" customWidth="1"/>
    <col min="29" max="29" width="18.9140625" customWidth="1"/>
    <col min="30" max="31" width="15.1640625" customWidth="1"/>
    <col min="32" max="32" width="16.6640625" customWidth="1"/>
    <col min="33" max="33" width="18.9140625" customWidth="1"/>
    <col min="34" max="35" width="15.1640625" customWidth="1"/>
    <col min="36" max="47" width="16.6640625" customWidth="1"/>
    <col min="48" max="48" width="11.4140625" customWidth="1"/>
    <col min="49" max="62" width="16.6640625" customWidth="1"/>
    <col min="63" max="63" width="11.4140625" customWidth="1"/>
    <col min="64" max="65" width="16.6640625" customWidth="1"/>
    <col min="66" max="66" width="12.75" customWidth="1"/>
    <col min="67" max="71" width="16.6640625" customWidth="1"/>
    <col min="72" max="72" width="11.4140625" customWidth="1"/>
    <col min="73" max="81" width="16.6640625" customWidth="1"/>
    <col min="82" max="82" width="11.4140625" customWidth="1"/>
    <col min="83" max="87" width="16.6640625" customWidth="1"/>
    <col min="88" max="88" width="11.4140625" customWidth="1"/>
    <col min="89" max="94" width="16.6640625" customWidth="1"/>
    <col min="95" max="95" width="12.75" customWidth="1"/>
    <col min="96" max="101" width="16.6640625" customWidth="1"/>
    <col min="102" max="102" width="11.4140625" customWidth="1"/>
  </cols>
  <sheetData>
    <row r="1" spans="1:102" ht="13.5" customHeight="1" x14ac:dyDescent="0.4">
      <c r="A1" s="1" t="s">
        <v>0</v>
      </c>
    </row>
    <row r="2" spans="1:102" ht="13.5" customHeight="1" x14ac:dyDescent="0.3">
      <c r="AC2" s="2"/>
      <c r="AJ2" s="3"/>
      <c r="AK2" s="3" t="s">
        <v>1</v>
      </c>
    </row>
    <row r="3" spans="1:102" ht="13.5" customHeight="1" x14ac:dyDescent="0.3"/>
    <row r="4" spans="1:102" ht="16.5" customHeight="1" x14ac:dyDescent="0.3">
      <c r="AJ4" s="4"/>
      <c r="AK4" s="144" t="s">
        <v>2</v>
      </c>
      <c r="AL4" s="134"/>
      <c r="AM4" s="134"/>
      <c r="AN4" s="134"/>
      <c r="AO4" s="134"/>
      <c r="AP4" s="134"/>
      <c r="AQ4" s="134"/>
      <c r="AR4" s="134"/>
      <c r="AS4" s="134"/>
      <c r="AT4" s="134"/>
      <c r="AU4" s="134"/>
      <c r="AV4" s="135"/>
      <c r="AW4" s="145" t="s">
        <v>3</v>
      </c>
      <c r="AX4" s="134"/>
      <c r="AY4" s="134"/>
      <c r="AZ4" s="134"/>
      <c r="BA4" s="134"/>
      <c r="BB4" s="134"/>
      <c r="BC4" s="134"/>
      <c r="BD4" s="134"/>
      <c r="BE4" s="134"/>
      <c r="BF4" s="134"/>
      <c r="BG4" s="134"/>
      <c r="BH4" s="134"/>
      <c r="BI4" s="134"/>
      <c r="BJ4" s="134"/>
      <c r="BK4" s="135"/>
      <c r="BL4" s="133" t="s">
        <v>4</v>
      </c>
      <c r="BM4" s="134"/>
      <c r="BN4" s="135"/>
      <c r="BO4" s="146" t="s">
        <v>5</v>
      </c>
      <c r="BP4" s="134"/>
      <c r="BQ4" s="134"/>
      <c r="BR4" s="134"/>
      <c r="BS4" s="134"/>
      <c r="BT4" s="135"/>
      <c r="BU4" s="147" t="s">
        <v>6</v>
      </c>
      <c r="BV4" s="134"/>
      <c r="BW4" s="134"/>
      <c r="BX4" s="134"/>
      <c r="BY4" s="134"/>
      <c r="BZ4" s="134"/>
      <c r="CA4" s="134"/>
      <c r="CB4" s="134"/>
      <c r="CC4" s="134"/>
      <c r="CD4" s="135"/>
      <c r="CE4" s="139" t="s">
        <v>7</v>
      </c>
      <c r="CF4" s="134"/>
      <c r="CG4" s="134"/>
      <c r="CH4" s="134"/>
      <c r="CI4" s="134"/>
      <c r="CJ4" s="135"/>
      <c r="CK4" s="148" t="s">
        <v>8</v>
      </c>
      <c r="CL4" s="134"/>
      <c r="CM4" s="134"/>
      <c r="CN4" s="134"/>
      <c r="CO4" s="134"/>
      <c r="CP4" s="134"/>
      <c r="CQ4" s="135"/>
      <c r="CR4" s="151" t="s">
        <v>9</v>
      </c>
      <c r="CS4" s="134"/>
      <c r="CT4" s="134"/>
      <c r="CU4" s="134"/>
      <c r="CV4" s="134"/>
      <c r="CW4" s="134"/>
      <c r="CX4" s="135"/>
    </row>
    <row r="5" spans="1:102" ht="171" customHeight="1" x14ac:dyDescent="0.3">
      <c r="B5" s="5"/>
      <c r="C5" s="6" t="s">
        <v>10</v>
      </c>
      <c r="D5" s="6" t="s">
        <v>11</v>
      </c>
      <c r="E5" s="6" t="s">
        <v>12</v>
      </c>
      <c r="F5" s="6" t="s">
        <v>13</v>
      </c>
      <c r="G5" s="6" t="s">
        <v>14</v>
      </c>
      <c r="H5" s="6" t="s">
        <v>12</v>
      </c>
      <c r="I5" s="6" t="s">
        <v>13</v>
      </c>
      <c r="J5" s="6" t="s">
        <v>15</v>
      </c>
      <c r="K5" s="7" t="s">
        <v>16</v>
      </c>
      <c r="L5" s="6" t="s">
        <v>12</v>
      </c>
      <c r="M5" s="6" t="s">
        <v>13</v>
      </c>
      <c r="N5" s="7" t="s">
        <v>17</v>
      </c>
      <c r="O5" s="6" t="s">
        <v>12</v>
      </c>
      <c r="P5" s="8" t="s">
        <v>13</v>
      </c>
      <c r="Q5" s="7" t="s">
        <v>18</v>
      </c>
      <c r="R5" s="6" t="s">
        <v>12</v>
      </c>
      <c r="S5" s="8" t="s">
        <v>13</v>
      </c>
      <c r="T5" s="6" t="s">
        <v>19</v>
      </c>
      <c r="U5" s="9" t="s">
        <v>20</v>
      </c>
      <c r="V5" s="10" t="s">
        <v>12</v>
      </c>
      <c r="W5" s="10" t="s">
        <v>13</v>
      </c>
      <c r="X5" s="10" t="s">
        <v>21</v>
      </c>
      <c r="Y5" s="11" t="s">
        <v>22</v>
      </c>
      <c r="Z5" s="12" t="s">
        <v>23</v>
      </c>
      <c r="AA5" s="13" t="s">
        <v>12</v>
      </c>
      <c r="AB5" s="14" t="s">
        <v>13</v>
      </c>
      <c r="AC5" s="15" t="s">
        <v>24</v>
      </c>
      <c r="AD5" s="16" t="s">
        <v>12</v>
      </c>
      <c r="AE5" s="16" t="s">
        <v>13</v>
      </c>
      <c r="AF5" s="17" t="s">
        <v>25</v>
      </c>
      <c r="AG5" s="18" t="s">
        <v>26</v>
      </c>
      <c r="AH5" s="19" t="s">
        <v>12</v>
      </c>
      <c r="AI5" s="20" t="s">
        <v>13</v>
      </c>
      <c r="AJ5" s="21" t="s">
        <v>27</v>
      </c>
      <c r="AK5" s="22" t="s">
        <v>28</v>
      </c>
      <c r="AL5" s="23" t="s">
        <v>29</v>
      </c>
      <c r="AM5" s="23" t="s">
        <v>30</v>
      </c>
      <c r="AN5" s="23" t="s">
        <v>31</v>
      </c>
      <c r="AO5" s="23" t="s">
        <v>32</v>
      </c>
      <c r="AP5" s="23" t="s">
        <v>33</v>
      </c>
      <c r="AQ5" s="23" t="s">
        <v>34</v>
      </c>
      <c r="AR5" s="23" t="s">
        <v>35</v>
      </c>
      <c r="AS5" s="23" t="s">
        <v>36</v>
      </c>
      <c r="AT5" s="23" t="s">
        <v>37</v>
      </c>
      <c r="AU5" s="23" t="s">
        <v>38</v>
      </c>
      <c r="AV5" s="149" t="s">
        <v>39</v>
      </c>
      <c r="AW5" s="24" t="s">
        <v>40</v>
      </c>
      <c r="AX5" s="24" t="s">
        <v>41</v>
      </c>
      <c r="AY5" s="24" t="s">
        <v>42</v>
      </c>
      <c r="AZ5" s="24" t="s">
        <v>43</v>
      </c>
      <c r="BA5" s="24" t="s">
        <v>44</v>
      </c>
      <c r="BB5" s="24" t="s">
        <v>45</v>
      </c>
      <c r="BC5" s="24" t="s">
        <v>46</v>
      </c>
      <c r="BD5" s="24" t="s">
        <v>47</v>
      </c>
      <c r="BE5" s="24" t="s">
        <v>48</v>
      </c>
      <c r="BF5" s="24" t="s">
        <v>49</v>
      </c>
      <c r="BG5" s="24" t="s">
        <v>50</v>
      </c>
      <c r="BH5" s="24" t="s">
        <v>51</v>
      </c>
      <c r="BI5" s="24" t="s">
        <v>52</v>
      </c>
      <c r="BJ5" s="24" t="s">
        <v>53</v>
      </c>
      <c r="BK5" s="136" t="s">
        <v>39</v>
      </c>
      <c r="BL5" s="25" t="s">
        <v>54</v>
      </c>
      <c r="BM5" s="25" t="s">
        <v>55</v>
      </c>
      <c r="BN5" s="138" t="s">
        <v>39</v>
      </c>
      <c r="BO5" s="26" t="s">
        <v>56</v>
      </c>
      <c r="BP5" s="26" t="s">
        <v>57</v>
      </c>
      <c r="BQ5" s="26" t="s">
        <v>58</v>
      </c>
      <c r="BR5" s="26" t="s">
        <v>59</v>
      </c>
      <c r="BS5" s="26" t="s">
        <v>60</v>
      </c>
      <c r="BT5" s="150" t="s">
        <v>39</v>
      </c>
      <c r="BU5" s="27" t="s">
        <v>61</v>
      </c>
      <c r="BV5" s="27" t="s">
        <v>62</v>
      </c>
      <c r="BW5" s="27" t="s">
        <v>63</v>
      </c>
      <c r="BX5" s="27" t="s">
        <v>64</v>
      </c>
      <c r="BY5" s="27" t="s">
        <v>65</v>
      </c>
      <c r="BZ5" s="27" t="s">
        <v>66</v>
      </c>
      <c r="CA5" s="27" t="s">
        <v>67</v>
      </c>
      <c r="CB5" s="28" t="s">
        <v>68</v>
      </c>
      <c r="CC5" s="28" t="s">
        <v>69</v>
      </c>
      <c r="CD5" s="140" t="s">
        <v>39</v>
      </c>
      <c r="CE5" s="29" t="s">
        <v>70</v>
      </c>
      <c r="CF5" s="30" t="s">
        <v>71</v>
      </c>
      <c r="CG5" s="30" t="s">
        <v>72</v>
      </c>
      <c r="CH5" s="29" t="s">
        <v>73</v>
      </c>
      <c r="CI5" s="30" t="s">
        <v>74</v>
      </c>
      <c r="CJ5" s="141" t="s">
        <v>39</v>
      </c>
      <c r="CK5" s="31" t="s">
        <v>75</v>
      </c>
      <c r="CL5" s="31" t="s">
        <v>76</v>
      </c>
      <c r="CM5" s="31" t="s">
        <v>77</v>
      </c>
      <c r="CN5" s="31" t="s">
        <v>78</v>
      </c>
      <c r="CO5" s="31" t="s">
        <v>77</v>
      </c>
      <c r="CP5" s="31" t="s">
        <v>78</v>
      </c>
      <c r="CQ5" s="142" t="s">
        <v>39</v>
      </c>
      <c r="CR5" s="32" t="s">
        <v>79</v>
      </c>
      <c r="CS5" s="32" t="s">
        <v>80</v>
      </c>
      <c r="CT5" s="32" t="s">
        <v>81</v>
      </c>
      <c r="CU5" s="32" t="s">
        <v>82</v>
      </c>
      <c r="CV5" s="32" t="s">
        <v>83</v>
      </c>
      <c r="CW5" s="32" t="s">
        <v>84</v>
      </c>
      <c r="CX5" s="143" t="s">
        <v>39</v>
      </c>
    </row>
    <row r="6" spans="1:102" ht="210" x14ac:dyDescent="0.3">
      <c r="B6" s="5" t="s">
        <v>85</v>
      </c>
      <c r="C6" s="6" t="s">
        <v>86</v>
      </c>
      <c r="D6" s="6" t="s">
        <v>87</v>
      </c>
      <c r="E6" s="6" t="s">
        <v>88</v>
      </c>
      <c r="F6" s="6" t="s">
        <v>88</v>
      </c>
      <c r="G6" s="6" t="s">
        <v>89</v>
      </c>
      <c r="H6" s="6" t="s">
        <v>88</v>
      </c>
      <c r="I6" s="6" t="s">
        <v>88</v>
      </c>
      <c r="J6" s="6" t="s">
        <v>88</v>
      </c>
      <c r="K6" s="6" t="s">
        <v>90</v>
      </c>
      <c r="L6" s="6" t="s">
        <v>88</v>
      </c>
      <c r="M6" s="6" t="s">
        <v>88</v>
      </c>
      <c r="N6" s="6" t="s">
        <v>91</v>
      </c>
      <c r="O6" s="6" t="s">
        <v>88</v>
      </c>
      <c r="P6" s="8" t="s">
        <v>88</v>
      </c>
      <c r="Q6" s="6" t="s">
        <v>92</v>
      </c>
      <c r="R6" s="6" t="s">
        <v>88</v>
      </c>
      <c r="S6" s="8" t="s">
        <v>88</v>
      </c>
      <c r="T6" s="8" t="s">
        <v>88</v>
      </c>
      <c r="U6" s="33" t="s">
        <v>93</v>
      </c>
      <c r="V6" s="6" t="s">
        <v>88</v>
      </c>
      <c r="W6" s="6" t="s">
        <v>88</v>
      </c>
      <c r="X6" s="6" t="s">
        <v>88</v>
      </c>
      <c r="Y6" s="8" t="s">
        <v>88</v>
      </c>
      <c r="Z6" s="34" t="s">
        <v>94</v>
      </c>
      <c r="AA6" s="6" t="s">
        <v>88</v>
      </c>
      <c r="AB6" s="35" t="s">
        <v>88</v>
      </c>
      <c r="AC6" s="36" t="s">
        <v>95</v>
      </c>
      <c r="AD6" s="6" t="s">
        <v>88</v>
      </c>
      <c r="AE6" s="6" t="s">
        <v>88</v>
      </c>
      <c r="AF6" s="8" t="s">
        <v>88</v>
      </c>
      <c r="AG6" s="37" t="s">
        <v>96</v>
      </c>
      <c r="AH6" s="6" t="s">
        <v>88</v>
      </c>
      <c r="AI6" s="8" t="s">
        <v>88</v>
      </c>
      <c r="AJ6" s="38" t="s">
        <v>97</v>
      </c>
      <c r="AK6" s="36" t="s">
        <v>98</v>
      </c>
      <c r="AL6" s="39" t="s">
        <v>98</v>
      </c>
      <c r="AM6" s="39" t="s">
        <v>98</v>
      </c>
      <c r="AN6" s="39" t="s">
        <v>99</v>
      </c>
      <c r="AO6" s="39" t="s">
        <v>98</v>
      </c>
      <c r="AP6" s="39" t="s">
        <v>99</v>
      </c>
      <c r="AQ6" s="39" t="s">
        <v>98</v>
      </c>
      <c r="AR6" s="39" t="s">
        <v>98</v>
      </c>
      <c r="AS6" s="39" t="s">
        <v>98</v>
      </c>
      <c r="AT6" s="39" t="s">
        <v>98</v>
      </c>
      <c r="AU6" s="39" t="s">
        <v>100</v>
      </c>
      <c r="AV6" s="137"/>
      <c r="AW6" s="40" t="s">
        <v>98</v>
      </c>
      <c r="AX6" s="40" t="s">
        <v>98</v>
      </c>
      <c r="AY6" s="40" t="s">
        <v>98</v>
      </c>
      <c r="AZ6" s="40" t="s">
        <v>98</v>
      </c>
      <c r="BA6" s="40" t="s">
        <v>98</v>
      </c>
      <c r="BB6" s="40" t="s">
        <v>98</v>
      </c>
      <c r="BC6" s="40" t="s">
        <v>98</v>
      </c>
      <c r="BD6" s="40" t="s">
        <v>99</v>
      </c>
      <c r="BE6" s="40" t="s">
        <v>98</v>
      </c>
      <c r="BF6" s="40" t="s">
        <v>99</v>
      </c>
      <c r="BG6" s="40" t="s">
        <v>98</v>
      </c>
      <c r="BH6" s="40" t="s">
        <v>98</v>
      </c>
      <c r="BI6" s="40" t="s">
        <v>98</v>
      </c>
      <c r="BJ6" s="40" t="s">
        <v>98</v>
      </c>
      <c r="BK6" s="137"/>
      <c r="BL6" s="25" t="s">
        <v>99</v>
      </c>
      <c r="BM6" s="25" t="s">
        <v>99</v>
      </c>
      <c r="BN6" s="137"/>
      <c r="BO6" s="41" t="s">
        <v>98</v>
      </c>
      <c r="BP6" s="41" t="s">
        <v>98</v>
      </c>
      <c r="BQ6" s="41" t="s">
        <v>99</v>
      </c>
      <c r="BR6" s="41" t="s">
        <v>98</v>
      </c>
      <c r="BS6" s="41" t="s">
        <v>98</v>
      </c>
      <c r="BT6" s="137"/>
      <c r="BU6" s="42" t="s">
        <v>101</v>
      </c>
      <c r="BV6" s="42" t="s">
        <v>101</v>
      </c>
      <c r="BW6" s="42" t="s">
        <v>101</v>
      </c>
      <c r="BX6" s="42" t="s">
        <v>102</v>
      </c>
      <c r="BY6" s="42" t="s">
        <v>99</v>
      </c>
      <c r="BZ6" s="42" t="s">
        <v>99</v>
      </c>
      <c r="CA6" s="42" t="s">
        <v>102</v>
      </c>
      <c r="CB6" s="42" t="s">
        <v>99</v>
      </c>
      <c r="CC6" s="28" t="s">
        <v>99</v>
      </c>
      <c r="CD6" s="137"/>
      <c r="CE6" s="43" t="s">
        <v>98</v>
      </c>
      <c r="CF6" s="43" t="s">
        <v>102</v>
      </c>
      <c r="CG6" s="43" t="s">
        <v>98</v>
      </c>
      <c r="CH6" s="43" t="s">
        <v>98</v>
      </c>
      <c r="CI6" s="43" t="s">
        <v>103</v>
      </c>
      <c r="CJ6" s="137"/>
      <c r="CK6" s="31" t="s">
        <v>99</v>
      </c>
      <c r="CL6" s="31" t="s">
        <v>104</v>
      </c>
      <c r="CM6" s="31" t="s">
        <v>105</v>
      </c>
      <c r="CN6" s="31" t="s">
        <v>105</v>
      </c>
      <c r="CO6" s="31" t="s">
        <v>106</v>
      </c>
      <c r="CP6" s="31" t="s">
        <v>106</v>
      </c>
      <c r="CQ6" s="137"/>
      <c r="CR6" s="44" t="s">
        <v>98</v>
      </c>
      <c r="CS6" s="44" t="s">
        <v>98</v>
      </c>
      <c r="CT6" s="44" t="s">
        <v>98</v>
      </c>
      <c r="CU6" s="44" t="s">
        <v>98</v>
      </c>
      <c r="CV6" s="44" t="s">
        <v>98</v>
      </c>
      <c r="CW6" s="32" t="s">
        <v>99</v>
      </c>
      <c r="CX6" s="137"/>
    </row>
    <row r="7" spans="1:102" ht="14.5" x14ac:dyDescent="0.35">
      <c r="B7" s="5" t="s">
        <v>107</v>
      </c>
      <c r="C7" s="5" t="s">
        <v>108</v>
      </c>
      <c r="D7" s="45">
        <v>644800000</v>
      </c>
      <c r="E7" s="5" t="s">
        <v>86</v>
      </c>
      <c r="F7" s="5" t="s">
        <v>86</v>
      </c>
      <c r="G7" s="45">
        <v>23661222</v>
      </c>
      <c r="H7" s="5" t="s">
        <v>86</v>
      </c>
      <c r="I7" s="5" t="s">
        <v>86</v>
      </c>
      <c r="J7" s="46">
        <f t="shared" ref="J7:J11" si="0">G7/D7</f>
        <v>3.6695443548387094E-2</v>
      </c>
      <c r="K7" s="45">
        <v>1120586</v>
      </c>
      <c r="L7" s="5" t="s">
        <v>86</v>
      </c>
      <c r="M7" s="5" t="s">
        <v>86</v>
      </c>
      <c r="N7" s="45">
        <v>22540636</v>
      </c>
      <c r="O7" s="5" t="s">
        <v>86</v>
      </c>
      <c r="P7" s="47" t="s">
        <v>86</v>
      </c>
      <c r="Q7" s="48">
        <v>526237</v>
      </c>
      <c r="R7" s="5" t="s">
        <v>86</v>
      </c>
      <c r="S7" s="47" t="s">
        <v>86</v>
      </c>
      <c r="T7" s="49">
        <f t="shared" ref="T7:T11" si="1">Q7/N7</f>
        <v>2.3346146932145127E-2</v>
      </c>
      <c r="U7" s="50">
        <f t="shared" ref="U7:U14" si="2">AV7+BK7</f>
        <v>287253</v>
      </c>
      <c r="V7" s="5" t="s">
        <v>86</v>
      </c>
      <c r="W7" s="5" t="s">
        <v>86</v>
      </c>
      <c r="X7" s="49">
        <f t="shared" ref="X7:X11" si="3">U7/$G7</f>
        <v>1.2140243644220911E-2</v>
      </c>
      <c r="Y7" s="51">
        <f t="shared" ref="Y7:Y13" si="4">U7/$D7</f>
        <v>4.4549162531017371E-4</v>
      </c>
      <c r="Z7" s="52">
        <f t="shared" ref="Z7:Z14" si="5">BT7+BN7+CD7</f>
        <v>42460</v>
      </c>
      <c r="AA7" s="5" t="s">
        <v>86</v>
      </c>
      <c r="AB7" s="53" t="s">
        <v>86</v>
      </c>
      <c r="AC7" s="54">
        <f t="shared" ref="AC7:AC14" si="6">AV7+BK7+BN7+BT7+CD7</f>
        <v>329713</v>
      </c>
      <c r="AD7" s="5" t="s">
        <v>86</v>
      </c>
      <c r="AE7" s="5" t="s">
        <v>86</v>
      </c>
      <c r="AF7" s="51">
        <f t="shared" ref="AF7:AF13" si="7">$AC7/$D7</f>
        <v>5.1134150124069479E-4</v>
      </c>
      <c r="AG7" s="55">
        <f t="shared" ref="AG7:AG14" si="8">CJ7+CX7</f>
        <v>197203</v>
      </c>
      <c r="AH7" s="5" t="s">
        <v>86</v>
      </c>
      <c r="AI7" s="47" t="s">
        <v>86</v>
      </c>
      <c r="AJ7" s="56" t="str">
        <f t="shared" ref="AJ7:AJ14" si="9">CQ7</f>
        <v>-</v>
      </c>
      <c r="AK7" s="54">
        <v>168623</v>
      </c>
      <c r="AL7" s="57" t="s">
        <v>109</v>
      </c>
      <c r="AM7" s="57">
        <v>6700</v>
      </c>
      <c r="AN7" s="57" t="s">
        <v>109</v>
      </c>
      <c r="AO7" s="57">
        <v>10563</v>
      </c>
      <c r="AP7" s="57" t="s">
        <v>109</v>
      </c>
      <c r="AQ7" s="57">
        <v>12244</v>
      </c>
      <c r="AR7" s="57">
        <v>25794</v>
      </c>
      <c r="AS7" s="57" t="s">
        <v>109</v>
      </c>
      <c r="AT7" s="57"/>
      <c r="AU7" s="57">
        <v>5926</v>
      </c>
      <c r="AV7" s="57">
        <f t="shared" ref="AV7:AV14" si="10">SUM(AK7:AU7)</f>
        <v>229850</v>
      </c>
      <c r="AW7" s="58">
        <v>15000</v>
      </c>
      <c r="AX7" s="59" t="s">
        <v>109</v>
      </c>
      <c r="AY7" s="58">
        <v>6800</v>
      </c>
      <c r="AZ7" s="59" t="s">
        <v>109</v>
      </c>
      <c r="BA7" s="58">
        <v>5000</v>
      </c>
      <c r="BB7" s="58" t="s">
        <v>109</v>
      </c>
      <c r="BC7" s="58">
        <v>5609</v>
      </c>
      <c r="BD7" s="59" t="s">
        <v>109</v>
      </c>
      <c r="BE7" s="59" t="s">
        <v>109</v>
      </c>
      <c r="BF7" s="58" t="s">
        <v>109</v>
      </c>
      <c r="BG7" s="58">
        <v>2100</v>
      </c>
      <c r="BH7" s="58">
        <v>9675</v>
      </c>
      <c r="BI7" s="58">
        <v>3669</v>
      </c>
      <c r="BJ7" s="58">
        <v>9550</v>
      </c>
      <c r="BK7" s="58">
        <f t="shared" ref="BK7:BK10" si="11">SUM(AW7:BJ7)</f>
        <v>57403</v>
      </c>
      <c r="BL7" s="60" t="s">
        <v>109</v>
      </c>
      <c r="BM7" s="60" t="s">
        <v>109</v>
      </c>
      <c r="BN7" s="60"/>
      <c r="BO7" s="61">
        <v>1500</v>
      </c>
      <c r="BP7" s="61">
        <v>15880</v>
      </c>
      <c r="BQ7" s="61" t="s">
        <v>109</v>
      </c>
      <c r="BR7" s="61">
        <v>10535</v>
      </c>
      <c r="BS7" s="62" t="s">
        <v>109</v>
      </c>
      <c r="BT7" s="61">
        <f t="shared" ref="BT7:BT14" si="12">SUM(BO7:BS7)</f>
        <v>27915</v>
      </c>
      <c r="BU7" s="63">
        <v>4960</v>
      </c>
      <c r="BV7" s="63">
        <v>5473</v>
      </c>
      <c r="BW7" s="63">
        <v>1838</v>
      </c>
      <c r="BX7" s="64" t="s">
        <v>109</v>
      </c>
      <c r="BY7" s="63" t="s">
        <v>109</v>
      </c>
      <c r="BZ7" s="63" t="s">
        <v>109</v>
      </c>
      <c r="CA7" s="63">
        <v>2274</v>
      </c>
      <c r="CB7" s="63" t="s">
        <v>109</v>
      </c>
      <c r="CC7" s="63" t="s">
        <v>109</v>
      </c>
      <c r="CD7" s="63">
        <f t="shared" ref="CD7:CD9" si="13">SUM(BU7:CA7)</f>
        <v>14545</v>
      </c>
      <c r="CE7" s="65">
        <v>86884</v>
      </c>
      <c r="CF7" s="65">
        <v>825</v>
      </c>
      <c r="CG7" s="65">
        <v>992</v>
      </c>
      <c r="CH7" s="65">
        <v>2300</v>
      </c>
      <c r="CI7" s="65">
        <v>1444</v>
      </c>
      <c r="CJ7" s="65">
        <f t="shared" ref="CJ7:CJ14" si="14">SUM(CE7:CI7)</f>
        <v>92445</v>
      </c>
      <c r="CK7" s="66" t="s">
        <v>109</v>
      </c>
      <c r="CL7" s="66" t="s">
        <v>109</v>
      </c>
      <c r="CM7" s="66" t="s">
        <v>109</v>
      </c>
      <c r="CN7" s="66" t="s">
        <v>109</v>
      </c>
      <c r="CO7" s="66" t="s">
        <v>109</v>
      </c>
      <c r="CP7" s="66" t="s">
        <v>109</v>
      </c>
      <c r="CQ7" s="66" t="s">
        <v>109</v>
      </c>
      <c r="CR7" s="67">
        <v>24802</v>
      </c>
      <c r="CS7" s="67">
        <v>2030</v>
      </c>
      <c r="CT7" s="67">
        <v>62926</v>
      </c>
      <c r="CU7" s="67">
        <v>15000</v>
      </c>
      <c r="CV7" s="68" t="s">
        <v>109</v>
      </c>
      <c r="CW7" s="68" t="s">
        <v>109</v>
      </c>
      <c r="CX7" s="67">
        <f t="shared" ref="CX7:CX14" si="15">SUM(CR7:CW7)</f>
        <v>104758</v>
      </c>
    </row>
    <row r="8" spans="1:102" ht="13.5" customHeight="1" x14ac:dyDescent="0.35">
      <c r="B8" s="5"/>
      <c r="C8" s="5" t="s">
        <v>110</v>
      </c>
      <c r="D8" s="45">
        <v>691100000</v>
      </c>
      <c r="E8" s="49">
        <f t="shared" ref="E8:E13" si="16">(D8-D7)/D7</f>
        <v>7.1805210918114148E-2</v>
      </c>
      <c r="F8" s="46">
        <f t="shared" ref="F8:F13" si="17">(D8-$D$7)/$D$7</f>
        <v>7.1805210918114148E-2</v>
      </c>
      <c r="G8" s="45">
        <v>30846393</v>
      </c>
      <c r="H8" s="49">
        <f t="shared" ref="H8:H11" si="18">(G8-G7)/G7</f>
        <v>0.30366863554215417</v>
      </c>
      <c r="I8" s="49">
        <f t="shared" ref="I8:I11" si="19">(G8-$G$7)/$G$7</f>
        <v>0.30366863554215417</v>
      </c>
      <c r="J8" s="46">
        <f t="shared" si="0"/>
        <v>4.4633762118362029E-2</v>
      </c>
      <c r="K8" s="45">
        <v>1434327</v>
      </c>
      <c r="L8" s="49">
        <f t="shared" ref="L8:L11" si="20">(K8-K7)/K7</f>
        <v>0.27997940363345608</v>
      </c>
      <c r="M8" s="49">
        <f t="shared" ref="M8:M11" si="21">(K8-$K$7)/$K$7</f>
        <v>0.27997940363345608</v>
      </c>
      <c r="N8" s="45">
        <v>29412066</v>
      </c>
      <c r="O8" s="49">
        <f t="shared" ref="O8:O11" si="22">(N8-N7)/N7</f>
        <v>0.30484632288104024</v>
      </c>
      <c r="P8" s="69">
        <f t="shared" ref="P8:P11" si="23">(N8-$N$7)/$N$7</f>
        <v>0.30484632288104024</v>
      </c>
      <c r="Q8" s="48">
        <v>566283</v>
      </c>
      <c r="R8" s="49">
        <f t="shared" ref="R8:R14" si="24">(Q8-Q7)/Q7</f>
        <v>7.609879198916078E-2</v>
      </c>
      <c r="S8" s="69">
        <f t="shared" ref="S8:S14" si="25">(Q8-$Q$7)/$Q$7</f>
        <v>7.609879198916078E-2</v>
      </c>
      <c r="T8" s="49">
        <f t="shared" si="1"/>
        <v>1.9253424767916676E-2</v>
      </c>
      <c r="U8" s="50">
        <f t="shared" si="2"/>
        <v>309995</v>
      </c>
      <c r="V8" s="49">
        <f t="shared" ref="V8:V14" si="26">(U8-U7)/U7</f>
        <v>7.9170626590496881E-2</v>
      </c>
      <c r="W8" s="49">
        <f t="shared" ref="W8:W14" si="27">(U8-$U$7)/$U$7</f>
        <v>7.9170626590496881E-2</v>
      </c>
      <c r="X8" s="49">
        <f t="shared" si="3"/>
        <v>1.0049635300957231E-2</v>
      </c>
      <c r="Y8" s="51">
        <f t="shared" si="4"/>
        <v>4.4855303139921865E-4</v>
      </c>
      <c r="Z8" s="52">
        <f t="shared" si="5"/>
        <v>28505</v>
      </c>
      <c r="AA8" s="49">
        <f t="shared" ref="AA8:AA14" si="28">(Z8-Z7)/Z7</f>
        <v>-0.32866227037211493</v>
      </c>
      <c r="AB8" s="70">
        <f t="shared" ref="AB8:AB14" si="29">(Z8-$Z$7)/$Z$7</f>
        <v>-0.32866227037211493</v>
      </c>
      <c r="AC8" s="54">
        <f t="shared" si="6"/>
        <v>338500</v>
      </c>
      <c r="AD8" s="49">
        <f t="shared" ref="AD8:AD14" si="30">(AC8-AC7)/AC7</f>
        <v>2.6650450543351339E-2</v>
      </c>
      <c r="AE8" s="49">
        <f t="shared" ref="AE8:AE14" si="31">(AC8-$AC$7)/$AC$7</f>
        <v>2.6650450543351339E-2</v>
      </c>
      <c r="AF8" s="51">
        <f t="shared" si="7"/>
        <v>4.8979887136449136E-4</v>
      </c>
      <c r="AG8" s="55">
        <f t="shared" si="8"/>
        <v>241198</v>
      </c>
      <c r="AH8" s="49">
        <f t="shared" ref="AH8:AH14" si="32">(AG8-AG7)/AG7</f>
        <v>0.22309498334203839</v>
      </c>
      <c r="AI8" s="69">
        <f t="shared" ref="AI8:AI14" si="33">(AG8-$AG$7)/$AG$7</f>
        <v>0.22309498334203839</v>
      </c>
      <c r="AJ8" s="56" t="str">
        <f t="shared" si="9"/>
        <v>-</v>
      </c>
      <c r="AK8" s="54">
        <v>179222</v>
      </c>
      <c r="AL8" s="57" t="s">
        <v>109</v>
      </c>
      <c r="AM8" s="57">
        <v>52973</v>
      </c>
      <c r="AN8" s="57" t="s">
        <v>109</v>
      </c>
      <c r="AO8" s="57">
        <v>7365</v>
      </c>
      <c r="AP8" s="71" t="s">
        <v>109</v>
      </c>
      <c r="AQ8" s="71" t="s">
        <v>109</v>
      </c>
      <c r="AR8" s="71" t="s">
        <v>109</v>
      </c>
      <c r="AS8" s="71" t="s">
        <v>109</v>
      </c>
      <c r="AT8" s="72"/>
      <c r="AU8" s="57" t="s">
        <v>109</v>
      </c>
      <c r="AV8" s="57">
        <f t="shared" si="10"/>
        <v>239560</v>
      </c>
      <c r="AW8" s="59" t="s">
        <v>109</v>
      </c>
      <c r="AX8" s="59" t="s">
        <v>109</v>
      </c>
      <c r="AY8" s="58">
        <v>33430</v>
      </c>
      <c r="AZ8" s="58">
        <v>5811</v>
      </c>
      <c r="BA8" s="58">
        <v>10000</v>
      </c>
      <c r="BB8" s="59" t="s">
        <v>109</v>
      </c>
      <c r="BC8" s="58">
        <v>5000</v>
      </c>
      <c r="BD8" s="58" t="s">
        <v>109</v>
      </c>
      <c r="BE8" s="58">
        <v>5700</v>
      </c>
      <c r="BF8" s="58" t="s">
        <v>109</v>
      </c>
      <c r="BG8" s="58">
        <v>1100</v>
      </c>
      <c r="BH8" s="59" t="s">
        <v>109</v>
      </c>
      <c r="BI8" s="58">
        <v>2044</v>
      </c>
      <c r="BJ8" s="58">
        <v>7350</v>
      </c>
      <c r="BK8" s="58">
        <f t="shared" si="11"/>
        <v>70435</v>
      </c>
      <c r="BL8" s="73" t="s">
        <v>109</v>
      </c>
      <c r="BM8" s="73" t="s">
        <v>109</v>
      </c>
      <c r="BN8" s="73"/>
      <c r="BO8" s="62" t="s">
        <v>109</v>
      </c>
      <c r="BP8" s="61">
        <v>5560</v>
      </c>
      <c r="BQ8" s="61" t="s">
        <v>109</v>
      </c>
      <c r="BR8" s="61">
        <v>10404</v>
      </c>
      <c r="BS8" s="62" t="s">
        <v>109</v>
      </c>
      <c r="BT8" s="61">
        <f t="shared" si="12"/>
        <v>15964</v>
      </c>
      <c r="BU8" s="63">
        <v>5377</v>
      </c>
      <c r="BV8" s="63">
        <v>2767</v>
      </c>
      <c r="BW8" s="63">
        <v>1839</v>
      </c>
      <c r="BX8" s="64" t="s">
        <v>109</v>
      </c>
      <c r="BY8" s="63" t="s">
        <v>109</v>
      </c>
      <c r="BZ8" s="63" t="s">
        <v>109</v>
      </c>
      <c r="CA8" s="63">
        <v>2558</v>
      </c>
      <c r="CB8" s="63" t="s">
        <v>109</v>
      </c>
      <c r="CC8" s="63" t="s">
        <v>109</v>
      </c>
      <c r="CD8" s="63">
        <f t="shared" si="13"/>
        <v>12541</v>
      </c>
      <c r="CE8" s="65">
        <v>106592</v>
      </c>
      <c r="CF8" s="65">
        <v>887</v>
      </c>
      <c r="CG8" s="65">
        <v>259</v>
      </c>
      <c r="CH8" s="65">
        <v>2000</v>
      </c>
      <c r="CI8" s="65">
        <v>2045</v>
      </c>
      <c r="CJ8" s="65">
        <f t="shared" si="14"/>
        <v>111783</v>
      </c>
      <c r="CK8" s="66" t="s">
        <v>109</v>
      </c>
      <c r="CL8" s="66" t="s">
        <v>109</v>
      </c>
      <c r="CM8" s="66" t="s">
        <v>109</v>
      </c>
      <c r="CN8" s="66" t="s">
        <v>109</v>
      </c>
      <c r="CO8" s="66" t="s">
        <v>109</v>
      </c>
      <c r="CP8" s="66" t="s">
        <v>109</v>
      </c>
      <c r="CQ8" s="66" t="s">
        <v>109</v>
      </c>
      <c r="CR8" s="67">
        <v>24867</v>
      </c>
      <c r="CS8" s="67">
        <v>2030</v>
      </c>
      <c r="CT8" s="67">
        <v>99852</v>
      </c>
      <c r="CU8" s="68" t="s">
        <v>109</v>
      </c>
      <c r="CV8" s="67">
        <v>2666</v>
      </c>
      <c r="CW8" s="67" t="s">
        <v>109</v>
      </c>
      <c r="CX8" s="67">
        <f t="shared" si="15"/>
        <v>129415</v>
      </c>
    </row>
    <row r="9" spans="1:102" ht="13.5" customHeight="1" x14ac:dyDescent="0.35">
      <c r="A9" s="74"/>
      <c r="B9" s="75"/>
      <c r="C9" s="5" t="s">
        <v>111</v>
      </c>
      <c r="D9" s="45">
        <v>762756000</v>
      </c>
      <c r="E9" s="49">
        <f t="shared" si="16"/>
        <v>0.10368398205758934</v>
      </c>
      <c r="F9" s="46">
        <f t="shared" si="17"/>
        <v>0.18293424317617865</v>
      </c>
      <c r="G9" s="45">
        <v>33125676</v>
      </c>
      <c r="H9" s="49">
        <f t="shared" si="18"/>
        <v>7.3891394692403745E-2</v>
      </c>
      <c r="I9" s="49">
        <f t="shared" si="19"/>
        <v>0.39999852923910695</v>
      </c>
      <c r="J9" s="46">
        <f t="shared" si="0"/>
        <v>4.3428928779321301E-2</v>
      </c>
      <c r="K9" s="45">
        <v>1728359</v>
      </c>
      <c r="L9" s="49">
        <f t="shared" si="20"/>
        <v>0.20499648964287781</v>
      </c>
      <c r="M9" s="49">
        <f t="shared" si="21"/>
        <v>0.54237068819349876</v>
      </c>
      <c r="N9" s="45">
        <v>31397317</v>
      </c>
      <c r="O9" s="49">
        <f t="shared" si="22"/>
        <v>6.7497842552100895E-2</v>
      </c>
      <c r="P9" s="69">
        <f t="shared" si="23"/>
        <v>0.39292063453755255</v>
      </c>
      <c r="Q9" s="48">
        <v>767254</v>
      </c>
      <c r="R9" s="49">
        <f t="shared" si="24"/>
        <v>0.35489499066721059</v>
      </c>
      <c r="S9" s="69">
        <f t="shared" si="25"/>
        <v>0.45800086272915053</v>
      </c>
      <c r="T9" s="49">
        <f t="shared" si="1"/>
        <v>2.4436928798725062E-2</v>
      </c>
      <c r="U9" s="50">
        <f t="shared" si="2"/>
        <v>442337</v>
      </c>
      <c r="V9" s="49">
        <f t="shared" si="26"/>
        <v>0.42691656317037374</v>
      </c>
      <c r="W9" s="49">
        <f t="shared" si="27"/>
        <v>0.53988644156893051</v>
      </c>
      <c r="X9" s="49">
        <f t="shared" si="3"/>
        <v>1.3353297303276166E-2</v>
      </c>
      <c r="Y9" s="51">
        <f t="shared" si="4"/>
        <v>5.799193975530838E-4</v>
      </c>
      <c r="Z9" s="52">
        <f t="shared" si="5"/>
        <v>27895</v>
      </c>
      <c r="AA9" s="49">
        <f t="shared" si="28"/>
        <v>-2.1399754429047537E-2</v>
      </c>
      <c r="AB9" s="70">
        <f t="shared" si="29"/>
        <v>-0.34302873292510599</v>
      </c>
      <c r="AC9" s="54">
        <f t="shared" si="6"/>
        <v>470232</v>
      </c>
      <c r="AD9" s="49">
        <f t="shared" si="30"/>
        <v>0.38916395864106351</v>
      </c>
      <c r="AE9" s="49">
        <f t="shared" si="31"/>
        <v>0.42618580401743333</v>
      </c>
      <c r="AF9" s="51">
        <f t="shared" si="7"/>
        <v>6.1649072573667066E-4</v>
      </c>
      <c r="AG9" s="55">
        <f t="shared" si="8"/>
        <v>232239</v>
      </c>
      <c r="AH9" s="49">
        <f t="shared" si="32"/>
        <v>-3.7143757410923808E-2</v>
      </c>
      <c r="AI9" s="69">
        <f t="shared" si="33"/>
        <v>0.17766463999026383</v>
      </c>
      <c r="AJ9" s="56" t="str">
        <f t="shared" si="9"/>
        <v>-</v>
      </c>
      <c r="AK9" s="54">
        <v>210203</v>
      </c>
      <c r="AL9" s="76" t="s">
        <v>109</v>
      </c>
      <c r="AM9" s="57">
        <v>63113</v>
      </c>
      <c r="AN9" s="57" t="s">
        <v>109</v>
      </c>
      <c r="AO9" s="57">
        <v>5674</v>
      </c>
      <c r="AP9" s="57" t="s">
        <v>109</v>
      </c>
      <c r="AQ9" s="57" t="s">
        <v>109</v>
      </c>
      <c r="AR9" s="57" t="s">
        <v>109</v>
      </c>
      <c r="AS9" s="57">
        <v>6400</v>
      </c>
      <c r="AT9" s="57"/>
      <c r="AU9" s="57" t="s">
        <v>109</v>
      </c>
      <c r="AV9" s="57">
        <f t="shared" si="10"/>
        <v>285390</v>
      </c>
      <c r="AW9" s="58" t="s">
        <v>109</v>
      </c>
      <c r="AX9" s="59" t="s">
        <v>109</v>
      </c>
      <c r="AY9" s="58">
        <v>119507</v>
      </c>
      <c r="AZ9" s="58">
        <v>5811</v>
      </c>
      <c r="BA9" s="58">
        <v>10000</v>
      </c>
      <c r="BB9" s="58">
        <v>4915</v>
      </c>
      <c r="BC9" s="58">
        <v>3600</v>
      </c>
      <c r="BD9" s="58" t="s">
        <v>109</v>
      </c>
      <c r="BE9" s="58">
        <v>5700</v>
      </c>
      <c r="BF9" s="58" t="s">
        <v>109</v>
      </c>
      <c r="BG9" s="58" t="s">
        <v>109</v>
      </c>
      <c r="BH9" s="58" t="s">
        <v>109</v>
      </c>
      <c r="BI9" s="58">
        <v>1014</v>
      </c>
      <c r="BJ9" s="58">
        <v>6400</v>
      </c>
      <c r="BK9" s="58">
        <f t="shared" si="11"/>
        <v>156947</v>
      </c>
      <c r="BL9" s="60" t="s">
        <v>109</v>
      </c>
      <c r="BM9" s="60" t="s">
        <v>109</v>
      </c>
      <c r="BN9" s="60"/>
      <c r="BO9" s="61" t="s">
        <v>109</v>
      </c>
      <c r="BP9" s="61">
        <v>8870</v>
      </c>
      <c r="BQ9" s="61" t="s">
        <v>109</v>
      </c>
      <c r="BR9" s="61">
        <v>3166</v>
      </c>
      <c r="BS9" s="61" t="s">
        <v>109</v>
      </c>
      <c r="BT9" s="61">
        <f t="shared" si="12"/>
        <v>12036</v>
      </c>
      <c r="BU9" s="77">
        <v>9195</v>
      </c>
      <c r="BV9" s="63" t="s">
        <v>109</v>
      </c>
      <c r="BW9" s="63">
        <v>1838</v>
      </c>
      <c r="BX9" s="63">
        <v>2052</v>
      </c>
      <c r="BY9" s="63" t="s">
        <v>109</v>
      </c>
      <c r="BZ9" s="63" t="s">
        <v>109</v>
      </c>
      <c r="CA9" s="63">
        <v>2774</v>
      </c>
      <c r="CB9" s="63" t="s">
        <v>109</v>
      </c>
      <c r="CC9" s="63" t="s">
        <v>109</v>
      </c>
      <c r="CD9" s="63">
        <f t="shared" si="13"/>
        <v>15859</v>
      </c>
      <c r="CE9" s="65">
        <v>114663</v>
      </c>
      <c r="CF9" s="65">
        <v>1171</v>
      </c>
      <c r="CG9" s="65">
        <v>259</v>
      </c>
      <c r="CH9" s="65">
        <v>2123</v>
      </c>
      <c r="CI9" s="65">
        <v>2371</v>
      </c>
      <c r="CJ9" s="65">
        <f t="shared" si="14"/>
        <v>120587</v>
      </c>
      <c r="CK9" s="66" t="s">
        <v>109</v>
      </c>
      <c r="CL9" s="66" t="s">
        <v>109</v>
      </c>
      <c r="CM9" s="66" t="s">
        <v>109</v>
      </c>
      <c r="CN9" s="66" t="s">
        <v>109</v>
      </c>
      <c r="CO9" s="66" t="s">
        <v>109</v>
      </c>
      <c r="CP9" s="66" t="s">
        <v>109</v>
      </c>
      <c r="CQ9" s="66" t="s">
        <v>109</v>
      </c>
      <c r="CR9" s="67">
        <v>25087</v>
      </c>
      <c r="CS9" s="67">
        <v>2030</v>
      </c>
      <c r="CT9" s="67">
        <v>81869</v>
      </c>
      <c r="CU9" s="67" t="s">
        <v>109</v>
      </c>
      <c r="CV9" s="67">
        <v>2666</v>
      </c>
      <c r="CW9" s="67" t="s">
        <v>109</v>
      </c>
      <c r="CX9" s="67">
        <f t="shared" si="15"/>
        <v>111652</v>
      </c>
    </row>
    <row r="10" spans="1:102" ht="16.5" customHeight="1" x14ac:dyDescent="0.35">
      <c r="A10" s="74"/>
      <c r="B10" s="75"/>
      <c r="C10" s="5" t="s">
        <v>112</v>
      </c>
      <c r="D10" s="45">
        <v>812063000</v>
      </c>
      <c r="E10" s="49">
        <f t="shared" si="16"/>
        <v>6.4643214868188512E-2</v>
      </c>
      <c r="F10" s="46">
        <f t="shared" si="17"/>
        <v>0.25940291563275436</v>
      </c>
      <c r="G10" s="78">
        <v>38491537</v>
      </c>
      <c r="H10" s="49">
        <f t="shared" si="18"/>
        <v>0.16198495088824752</v>
      </c>
      <c r="I10" s="49">
        <f t="shared" si="19"/>
        <v>0.62677722224152244</v>
      </c>
      <c r="J10" s="46">
        <f t="shared" si="0"/>
        <v>4.7399693127257371E-2</v>
      </c>
      <c r="K10" s="79">
        <v>1809390</v>
      </c>
      <c r="L10" s="49">
        <f t="shared" si="20"/>
        <v>4.6883199613043353E-2</v>
      </c>
      <c r="M10" s="49">
        <f t="shared" si="21"/>
        <v>0.61468196104538164</v>
      </c>
      <c r="N10" s="79">
        <v>36682147</v>
      </c>
      <c r="O10" s="49">
        <f t="shared" si="22"/>
        <v>0.16832107023667023</v>
      </c>
      <c r="P10" s="69">
        <f t="shared" si="23"/>
        <v>0.62737852649765513</v>
      </c>
      <c r="Q10" s="48">
        <v>841852</v>
      </c>
      <c r="R10" s="49">
        <f t="shared" si="24"/>
        <v>9.7227254598868176E-2</v>
      </c>
      <c r="S10" s="69">
        <f t="shared" si="25"/>
        <v>0.59975828381508711</v>
      </c>
      <c r="T10" s="49">
        <f t="shared" si="1"/>
        <v>2.2949910756314237E-2</v>
      </c>
      <c r="U10" s="50">
        <f t="shared" si="2"/>
        <v>517765</v>
      </c>
      <c r="V10" s="49">
        <f t="shared" si="26"/>
        <v>0.17052157065766599</v>
      </c>
      <c r="W10" s="49">
        <f t="shared" si="27"/>
        <v>0.80247029621970878</v>
      </c>
      <c r="X10" s="49">
        <f t="shared" si="3"/>
        <v>1.345139842038524E-2</v>
      </c>
      <c r="Y10" s="51">
        <f t="shared" si="4"/>
        <v>6.3759215725873487E-4</v>
      </c>
      <c r="Z10" s="52">
        <f t="shared" si="5"/>
        <v>309619</v>
      </c>
      <c r="AA10" s="49">
        <f t="shared" si="28"/>
        <v>10.09944434486467</v>
      </c>
      <c r="AB10" s="70">
        <f t="shared" si="29"/>
        <v>6.2920160150730098</v>
      </c>
      <c r="AC10" s="54">
        <f t="shared" si="6"/>
        <v>827384</v>
      </c>
      <c r="AD10" s="49">
        <f t="shared" si="30"/>
        <v>0.75952295887987209</v>
      </c>
      <c r="AE10" s="49">
        <f t="shared" si="31"/>
        <v>1.5094066657972236</v>
      </c>
      <c r="AF10" s="51">
        <f t="shared" si="7"/>
        <v>1.0188667628004231E-3</v>
      </c>
      <c r="AG10" s="55">
        <f t="shared" si="8"/>
        <v>272010</v>
      </c>
      <c r="AH10" s="49">
        <f t="shared" si="32"/>
        <v>0.17125030679601616</v>
      </c>
      <c r="AI10" s="69">
        <f t="shared" si="33"/>
        <v>0.37934007089141647</v>
      </c>
      <c r="AJ10" s="56" t="str">
        <f t="shared" si="9"/>
        <v>-</v>
      </c>
      <c r="AK10" s="54">
        <v>219637</v>
      </c>
      <c r="AL10" s="57">
        <v>45700</v>
      </c>
      <c r="AM10" s="57">
        <v>42838</v>
      </c>
      <c r="AN10" s="57">
        <v>600</v>
      </c>
      <c r="AO10" s="57">
        <v>1102</v>
      </c>
      <c r="AP10" s="57">
        <v>9600</v>
      </c>
      <c r="AQ10" s="57" t="s">
        <v>109</v>
      </c>
      <c r="AR10" s="57" t="s">
        <v>109</v>
      </c>
      <c r="AS10" s="57">
        <v>20516</v>
      </c>
      <c r="AT10" s="57">
        <v>18406</v>
      </c>
      <c r="AU10" s="57" t="s">
        <v>109</v>
      </c>
      <c r="AV10" s="57">
        <f t="shared" si="10"/>
        <v>358399</v>
      </c>
      <c r="AW10" s="58" t="s">
        <v>109</v>
      </c>
      <c r="AX10" s="59" t="s">
        <v>109</v>
      </c>
      <c r="AY10" s="58">
        <v>96425</v>
      </c>
      <c r="AZ10" s="58">
        <v>15711</v>
      </c>
      <c r="BA10" s="58">
        <v>10000</v>
      </c>
      <c r="BB10" s="58">
        <v>13093</v>
      </c>
      <c r="BC10" s="59" t="s">
        <v>109</v>
      </c>
      <c r="BD10" s="58">
        <v>900</v>
      </c>
      <c r="BE10" s="58">
        <v>6080</v>
      </c>
      <c r="BF10" s="58">
        <v>17000</v>
      </c>
      <c r="BG10" s="58" t="s">
        <v>109</v>
      </c>
      <c r="BH10" s="58" t="s">
        <v>109</v>
      </c>
      <c r="BI10" s="58" t="s">
        <v>109</v>
      </c>
      <c r="BJ10" s="58">
        <v>157</v>
      </c>
      <c r="BK10" s="58">
        <f t="shared" si="11"/>
        <v>159366</v>
      </c>
      <c r="BL10" s="60">
        <v>66300</v>
      </c>
      <c r="BM10" s="60">
        <v>30500</v>
      </c>
      <c r="BN10" s="60">
        <f t="shared" ref="BN10:BN14" si="34">SUM(BL10:BM10)</f>
        <v>96800</v>
      </c>
      <c r="BO10" s="61" t="s">
        <v>109</v>
      </c>
      <c r="BP10" s="61">
        <v>6475</v>
      </c>
      <c r="BQ10" s="61">
        <v>7100</v>
      </c>
      <c r="BR10" s="61">
        <v>255</v>
      </c>
      <c r="BS10" s="61" t="s">
        <v>109</v>
      </c>
      <c r="BT10" s="61">
        <f t="shared" si="12"/>
        <v>13830</v>
      </c>
      <c r="BU10" s="77">
        <v>5350</v>
      </c>
      <c r="BV10" s="63" t="s">
        <v>109</v>
      </c>
      <c r="BW10" s="63">
        <v>1839</v>
      </c>
      <c r="BX10" s="63">
        <v>1146</v>
      </c>
      <c r="BY10" s="63">
        <v>3300</v>
      </c>
      <c r="BZ10" s="63">
        <v>1200</v>
      </c>
      <c r="CA10" s="63">
        <v>3054</v>
      </c>
      <c r="CB10" s="63">
        <v>176800</v>
      </c>
      <c r="CC10" s="63">
        <v>6300</v>
      </c>
      <c r="CD10" s="63">
        <f t="shared" ref="CD10:CD14" si="35">SUM(BU10:CC10)</f>
        <v>198989</v>
      </c>
      <c r="CE10" s="65">
        <v>144625</v>
      </c>
      <c r="CF10" s="65">
        <v>1298</v>
      </c>
      <c r="CG10" s="65">
        <v>259</v>
      </c>
      <c r="CH10" s="65">
        <v>2164</v>
      </c>
      <c r="CI10" s="65">
        <v>2120</v>
      </c>
      <c r="CJ10" s="65">
        <f t="shared" si="14"/>
        <v>150466</v>
      </c>
      <c r="CK10" s="66" t="s">
        <v>109</v>
      </c>
      <c r="CL10" s="66" t="s">
        <v>109</v>
      </c>
      <c r="CM10" s="66" t="s">
        <v>109</v>
      </c>
      <c r="CN10" s="66" t="s">
        <v>109</v>
      </c>
      <c r="CO10" s="66" t="s">
        <v>109</v>
      </c>
      <c r="CP10" s="66" t="s">
        <v>109</v>
      </c>
      <c r="CQ10" s="66" t="s">
        <v>109</v>
      </c>
      <c r="CR10" s="67">
        <v>25338</v>
      </c>
      <c r="CS10" s="67">
        <v>2030</v>
      </c>
      <c r="CT10" s="67">
        <v>89210</v>
      </c>
      <c r="CU10" s="67" t="s">
        <v>109</v>
      </c>
      <c r="CV10" s="67">
        <v>2666</v>
      </c>
      <c r="CW10" s="67">
        <v>2300</v>
      </c>
      <c r="CX10" s="67">
        <f t="shared" si="15"/>
        <v>121544</v>
      </c>
    </row>
    <row r="11" spans="1:102" ht="13.5" customHeight="1" x14ac:dyDescent="0.35">
      <c r="A11" s="80"/>
      <c r="B11" s="81" t="s">
        <v>113</v>
      </c>
      <c r="C11" s="81" t="s">
        <v>114</v>
      </c>
      <c r="D11" s="82">
        <v>833262000</v>
      </c>
      <c r="E11" s="83">
        <f t="shared" si="16"/>
        <v>2.610511746009854E-2</v>
      </c>
      <c r="F11" s="84">
        <f t="shared" si="17"/>
        <v>0.29227977667493799</v>
      </c>
      <c r="G11" s="82">
        <v>30598491</v>
      </c>
      <c r="H11" s="49">
        <f t="shared" si="18"/>
        <v>-0.20505925757134613</v>
      </c>
      <c r="I11" s="49">
        <f t="shared" si="19"/>
        <v>0.29319149281469908</v>
      </c>
      <c r="J11" s="46">
        <f t="shared" si="0"/>
        <v>3.6721332546065945E-2</v>
      </c>
      <c r="K11" s="85">
        <v>1610697</v>
      </c>
      <c r="L11" s="49">
        <f t="shared" si="20"/>
        <v>-0.1098121466350538</v>
      </c>
      <c r="M11" s="49">
        <f t="shared" si="21"/>
        <v>0.43737026877008994</v>
      </c>
      <c r="N11" s="85">
        <v>28987794</v>
      </c>
      <c r="O11" s="49">
        <f t="shared" si="22"/>
        <v>-0.20975743322766793</v>
      </c>
      <c r="P11" s="69">
        <f t="shared" si="23"/>
        <v>0.28602378388968264</v>
      </c>
      <c r="Q11" s="86">
        <v>784832</v>
      </c>
      <c r="R11" s="49">
        <f t="shared" si="24"/>
        <v>-6.7731620284800648E-2</v>
      </c>
      <c r="S11" s="69">
        <f t="shared" si="25"/>
        <v>0.4914040631882593</v>
      </c>
      <c r="T11" s="49">
        <f t="shared" si="1"/>
        <v>2.7074568006106293E-2</v>
      </c>
      <c r="U11" s="87">
        <f t="shared" si="2"/>
        <v>495448</v>
      </c>
      <c r="V11" s="83">
        <f t="shared" si="26"/>
        <v>-4.3102565835852175E-2</v>
      </c>
      <c r="W11" s="49">
        <f t="shared" si="27"/>
        <v>0.72477920160973075</v>
      </c>
      <c r="X11" s="49">
        <f t="shared" si="3"/>
        <v>1.6191909594496016E-2</v>
      </c>
      <c r="Y11" s="51">
        <f t="shared" si="4"/>
        <v>5.9458849677532395E-4</v>
      </c>
      <c r="Z11" s="88">
        <f t="shared" si="5"/>
        <v>176671</v>
      </c>
      <c r="AA11" s="83">
        <f t="shared" si="28"/>
        <v>-0.42939225305940526</v>
      </c>
      <c r="AB11" s="70">
        <f t="shared" si="29"/>
        <v>3.1608808290155439</v>
      </c>
      <c r="AC11" s="89">
        <f t="shared" si="6"/>
        <v>672119</v>
      </c>
      <c r="AD11" s="83">
        <f t="shared" si="30"/>
        <v>-0.18765772603772854</v>
      </c>
      <c r="AE11" s="83">
        <f t="shared" si="31"/>
        <v>1.0384971171897983</v>
      </c>
      <c r="AF11" s="51">
        <f t="shared" si="7"/>
        <v>8.0661184597401539E-4</v>
      </c>
      <c r="AG11" s="90">
        <f t="shared" si="8"/>
        <v>252409</v>
      </c>
      <c r="AH11" s="83">
        <f t="shared" si="32"/>
        <v>-7.2059850740781584E-2</v>
      </c>
      <c r="AI11" s="69">
        <f t="shared" si="33"/>
        <v>0.27994503126220188</v>
      </c>
      <c r="AJ11" s="91">
        <f t="shared" si="9"/>
        <v>215100</v>
      </c>
      <c r="AK11" s="89">
        <v>220632</v>
      </c>
      <c r="AL11" s="71">
        <v>45600</v>
      </c>
      <c r="AM11" s="71">
        <v>39459</v>
      </c>
      <c r="AN11" s="71" t="s">
        <v>109</v>
      </c>
      <c r="AO11" s="71">
        <v>1122</v>
      </c>
      <c r="AP11" s="71">
        <v>9600</v>
      </c>
      <c r="AQ11" s="71" t="s">
        <v>109</v>
      </c>
      <c r="AR11" s="71" t="s">
        <v>109</v>
      </c>
      <c r="AS11" s="71">
        <v>14175</v>
      </c>
      <c r="AT11" s="71">
        <v>25155</v>
      </c>
      <c r="AU11" s="71" t="s">
        <v>109</v>
      </c>
      <c r="AV11" s="71">
        <f t="shared" si="10"/>
        <v>355743</v>
      </c>
      <c r="AW11" s="58" t="s">
        <v>109</v>
      </c>
      <c r="AX11" s="59">
        <v>15497</v>
      </c>
      <c r="AY11" s="59">
        <v>106625</v>
      </c>
      <c r="AZ11" s="59" t="s">
        <v>109</v>
      </c>
      <c r="BA11" s="59" t="s">
        <v>109</v>
      </c>
      <c r="BB11" s="59">
        <v>3783</v>
      </c>
      <c r="BC11" s="59">
        <v>3800</v>
      </c>
      <c r="BD11" s="59" t="s">
        <v>109</v>
      </c>
      <c r="BE11" s="59" t="s">
        <v>109</v>
      </c>
      <c r="BF11" s="59">
        <v>10000</v>
      </c>
      <c r="BG11" s="59" t="s">
        <v>109</v>
      </c>
      <c r="BH11" s="59" t="s">
        <v>109</v>
      </c>
      <c r="BI11" s="59" t="s">
        <v>109</v>
      </c>
      <c r="BJ11" s="59" t="s">
        <v>109</v>
      </c>
      <c r="BK11" s="59">
        <f t="shared" ref="BK11:BK12" si="36">SUM(AX11:BJ11)</f>
        <v>139705</v>
      </c>
      <c r="BL11" s="73" t="s">
        <v>109</v>
      </c>
      <c r="BM11" s="73">
        <v>18900</v>
      </c>
      <c r="BN11" s="73">
        <f t="shared" si="34"/>
        <v>18900</v>
      </c>
      <c r="BO11" s="62" t="s">
        <v>109</v>
      </c>
      <c r="BP11" s="62">
        <v>6627</v>
      </c>
      <c r="BQ11" s="62">
        <v>3800</v>
      </c>
      <c r="BR11" s="62" t="s">
        <v>109</v>
      </c>
      <c r="BS11" s="62" t="s">
        <v>109</v>
      </c>
      <c r="BT11" s="62">
        <f t="shared" si="12"/>
        <v>10427</v>
      </c>
      <c r="BU11" s="92" t="s">
        <v>109</v>
      </c>
      <c r="BV11" s="92" t="s">
        <v>109</v>
      </c>
      <c r="BW11" s="92" t="s">
        <v>109</v>
      </c>
      <c r="BX11" s="92">
        <v>3310</v>
      </c>
      <c r="BY11" s="92">
        <v>2900</v>
      </c>
      <c r="BZ11" s="92">
        <v>1200</v>
      </c>
      <c r="CA11" s="92">
        <v>2834</v>
      </c>
      <c r="CB11" s="92">
        <v>131200</v>
      </c>
      <c r="CC11" s="92">
        <v>5900</v>
      </c>
      <c r="CD11" s="63">
        <f t="shared" si="35"/>
        <v>147344</v>
      </c>
      <c r="CE11" s="93">
        <v>140435</v>
      </c>
      <c r="CF11" s="93">
        <v>825</v>
      </c>
      <c r="CG11" s="93" t="s">
        <v>109</v>
      </c>
      <c r="CH11" s="93" t="s">
        <v>109</v>
      </c>
      <c r="CI11" s="93">
        <v>1639</v>
      </c>
      <c r="CJ11" s="93">
        <f t="shared" si="14"/>
        <v>142899</v>
      </c>
      <c r="CK11" s="94">
        <v>12000</v>
      </c>
      <c r="CL11" s="94">
        <v>800</v>
      </c>
      <c r="CM11" s="94">
        <v>64300</v>
      </c>
      <c r="CN11" s="94">
        <v>20000</v>
      </c>
      <c r="CO11" s="94">
        <v>21600</v>
      </c>
      <c r="CP11" s="94">
        <v>96400</v>
      </c>
      <c r="CQ11" s="94">
        <f t="shared" ref="CQ11:CQ14" si="37">SUM(CK11:CP11)</f>
        <v>215100</v>
      </c>
      <c r="CR11" s="68">
        <v>13021</v>
      </c>
      <c r="CS11" s="68">
        <v>2030</v>
      </c>
      <c r="CT11" s="68">
        <v>92159</v>
      </c>
      <c r="CU11" s="68" t="s">
        <v>109</v>
      </c>
      <c r="CV11" s="68" t="s">
        <v>109</v>
      </c>
      <c r="CW11" s="68">
        <v>2300</v>
      </c>
      <c r="CX11" s="68">
        <f t="shared" si="15"/>
        <v>109510</v>
      </c>
    </row>
    <row r="12" spans="1:102" ht="13.5" customHeight="1" x14ac:dyDescent="0.35">
      <c r="A12" s="80"/>
      <c r="B12" s="81"/>
      <c r="C12" s="81" t="s">
        <v>115</v>
      </c>
      <c r="D12" s="82">
        <v>863659000</v>
      </c>
      <c r="E12" s="83">
        <f t="shared" si="16"/>
        <v>3.6479522647138593E-2</v>
      </c>
      <c r="F12" s="84">
        <f t="shared" si="17"/>
        <v>0.33942152605459058</v>
      </c>
      <c r="G12" s="95"/>
      <c r="H12" s="96"/>
      <c r="I12" s="97"/>
      <c r="J12" s="98"/>
      <c r="K12" s="95"/>
      <c r="L12" s="96"/>
      <c r="M12" s="97"/>
      <c r="N12" s="99"/>
      <c r="O12" s="96"/>
      <c r="P12" s="100"/>
      <c r="Q12" s="86">
        <v>733854</v>
      </c>
      <c r="R12" s="49">
        <f t="shared" si="24"/>
        <v>-6.4954028378047785E-2</v>
      </c>
      <c r="S12" s="69">
        <f t="shared" si="25"/>
        <v>0.39453136134479333</v>
      </c>
      <c r="T12" s="101"/>
      <c r="U12" s="87">
        <f t="shared" si="2"/>
        <v>477798</v>
      </c>
      <c r="V12" s="83">
        <f t="shared" si="26"/>
        <v>-3.5624323844278306E-2</v>
      </c>
      <c r="W12" s="49">
        <f t="shared" si="27"/>
        <v>0.66333510877170998</v>
      </c>
      <c r="X12" s="101"/>
      <c r="Y12" s="51">
        <f t="shared" si="4"/>
        <v>5.5322528914768449E-4</v>
      </c>
      <c r="Z12" s="88">
        <f t="shared" si="5"/>
        <v>109590</v>
      </c>
      <c r="AA12" s="83">
        <f t="shared" si="28"/>
        <v>-0.37969446032455806</v>
      </c>
      <c r="AB12" s="70">
        <f t="shared" si="29"/>
        <v>1.5810174281676872</v>
      </c>
      <c r="AC12" s="89">
        <f t="shared" si="6"/>
        <v>587388</v>
      </c>
      <c r="AD12" s="83">
        <f t="shared" si="30"/>
        <v>-0.12606547352477759</v>
      </c>
      <c r="AE12" s="83">
        <f t="shared" si="31"/>
        <v>0.7815130128323724</v>
      </c>
      <c r="AF12" s="51">
        <f t="shared" si="7"/>
        <v>6.8011564749513402E-4</v>
      </c>
      <c r="AG12" s="90">
        <f t="shared" si="8"/>
        <v>252612</v>
      </c>
      <c r="AH12" s="83">
        <f t="shared" si="32"/>
        <v>8.0425024464262371E-4</v>
      </c>
      <c r="AI12" s="69">
        <f t="shared" si="33"/>
        <v>0.28097442736672362</v>
      </c>
      <c r="AJ12" s="91">
        <f t="shared" si="9"/>
        <v>234600</v>
      </c>
      <c r="AK12" s="89">
        <v>231788</v>
      </c>
      <c r="AL12" s="71">
        <v>45700</v>
      </c>
      <c r="AM12" s="71">
        <v>38237</v>
      </c>
      <c r="AN12" s="71" t="s">
        <v>109</v>
      </c>
      <c r="AO12" s="71" t="s">
        <v>109</v>
      </c>
      <c r="AP12" s="71">
        <v>9600</v>
      </c>
      <c r="AQ12" s="71" t="s">
        <v>109</v>
      </c>
      <c r="AR12" s="71" t="s">
        <v>109</v>
      </c>
      <c r="AS12" s="71" t="s">
        <v>109</v>
      </c>
      <c r="AT12" s="71">
        <v>10925</v>
      </c>
      <c r="AU12" s="71" t="s">
        <v>109</v>
      </c>
      <c r="AV12" s="71">
        <f t="shared" si="10"/>
        <v>336250</v>
      </c>
      <c r="AW12" s="58" t="s">
        <v>109</v>
      </c>
      <c r="AX12" s="59">
        <v>26552</v>
      </c>
      <c r="AY12" s="59">
        <v>105625</v>
      </c>
      <c r="AZ12" s="59" t="s">
        <v>109</v>
      </c>
      <c r="BA12" s="59" t="s">
        <v>109</v>
      </c>
      <c r="BB12" s="59">
        <v>7571</v>
      </c>
      <c r="BC12" s="59">
        <v>1800</v>
      </c>
      <c r="BD12" s="59" t="s">
        <v>109</v>
      </c>
      <c r="BE12" s="59" t="s">
        <v>109</v>
      </c>
      <c r="BF12" s="59" t="s">
        <v>109</v>
      </c>
      <c r="BG12" s="59" t="s">
        <v>109</v>
      </c>
      <c r="BH12" s="59" t="s">
        <v>109</v>
      </c>
      <c r="BI12" s="59" t="s">
        <v>109</v>
      </c>
      <c r="BJ12" s="59" t="s">
        <v>109</v>
      </c>
      <c r="BK12" s="59">
        <f t="shared" si="36"/>
        <v>141548</v>
      </c>
      <c r="BL12" s="73" t="s">
        <v>109</v>
      </c>
      <c r="BM12" s="73">
        <v>11900</v>
      </c>
      <c r="BN12" s="73">
        <f t="shared" si="34"/>
        <v>11900</v>
      </c>
      <c r="BO12" s="62" t="s">
        <v>109</v>
      </c>
      <c r="BP12" s="62">
        <v>3900</v>
      </c>
      <c r="BQ12" s="62">
        <v>2000</v>
      </c>
      <c r="BR12" s="62" t="s">
        <v>109</v>
      </c>
      <c r="BS12" s="62" t="s">
        <v>109</v>
      </c>
      <c r="BT12" s="62">
        <f t="shared" si="12"/>
        <v>5900</v>
      </c>
      <c r="BU12" s="92" t="s">
        <v>109</v>
      </c>
      <c r="BV12" s="92" t="s">
        <v>109</v>
      </c>
      <c r="BW12" s="92" t="s">
        <v>109</v>
      </c>
      <c r="BX12" s="92">
        <v>3456</v>
      </c>
      <c r="BY12" s="92" t="s">
        <v>109</v>
      </c>
      <c r="BZ12" s="92">
        <v>1300</v>
      </c>
      <c r="CA12" s="92">
        <v>3234</v>
      </c>
      <c r="CB12" s="92">
        <v>80800</v>
      </c>
      <c r="CC12" s="92">
        <v>3000</v>
      </c>
      <c r="CD12" s="63">
        <f t="shared" si="35"/>
        <v>91790</v>
      </c>
      <c r="CE12" s="93">
        <v>138209</v>
      </c>
      <c r="CF12" s="93">
        <v>825</v>
      </c>
      <c r="CG12" s="93" t="s">
        <v>109</v>
      </c>
      <c r="CH12" s="93" t="s">
        <v>109</v>
      </c>
      <c r="CI12" s="93">
        <v>1682</v>
      </c>
      <c r="CJ12" s="93">
        <f t="shared" si="14"/>
        <v>140716</v>
      </c>
      <c r="CK12" s="94">
        <v>10500</v>
      </c>
      <c r="CL12" s="66" t="s">
        <v>109</v>
      </c>
      <c r="CM12" s="94">
        <v>46300</v>
      </c>
      <c r="CN12" s="94">
        <v>20300</v>
      </c>
      <c r="CO12" s="94">
        <v>3900</v>
      </c>
      <c r="CP12" s="94">
        <v>153600</v>
      </c>
      <c r="CQ12" s="94">
        <f t="shared" si="37"/>
        <v>234600</v>
      </c>
      <c r="CR12" s="68">
        <v>15813</v>
      </c>
      <c r="CS12" s="68">
        <v>2030</v>
      </c>
      <c r="CT12" s="68">
        <v>94053</v>
      </c>
      <c r="CU12" s="68" t="s">
        <v>109</v>
      </c>
      <c r="CV12" s="68" t="s">
        <v>109</v>
      </c>
      <c r="CW12" s="68" t="s">
        <v>109</v>
      </c>
      <c r="CX12" s="68">
        <f t="shared" si="15"/>
        <v>111896</v>
      </c>
    </row>
    <row r="13" spans="1:102" ht="14.5" x14ac:dyDescent="0.35">
      <c r="A13" s="102"/>
      <c r="B13" s="81"/>
      <c r="C13" s="81" t="s">
        <v>116</v>
      </c>
      <c r="D13" s="82">
        <v>896074000</v>
      </c>
      <c r="E13" s="83">
        <f t="shared" si="16"/>
        <v>3.753217415669842E-2</v>
      </c>
      <c r="F13" s="84">
        <f t="shared" si="17"/>
        <v>0.38969292803970224</v>
      </c>
      <c r="G13" s="95"/>
      <c r="H13" s="98"/>
      <c r="I13" s="98"/>
      <c r="J13" s="98"/>
      <c r="K13" s="95"/>
      <c r="L13" s="98"/>
      <c r="M13" s="98"/>
      <c r="N13" s="98"/>
      <c r="O13" s="98"/>
      <c r="P13" s="103"/>
      <c r="Q13" s="86">
        <v>609290</v>
      </c>
      <c r="R13" s="49">
        <f t="shared" si="24"/>
        <v>-0.16973948496567437</v>
      </c>
      <c r="S13" s="69">
        <f t="shared" si="25"/>
        <v>0.15782432630164736</v>
      </c>
      <c r="T13" s="101"/>
      <c r="U13" s="87">
        <f t="shared" si="2"/>
        <v>323033</v>
      </c>
      <c r="V13" s="83">
        <f t="shared" si="26"/>
        <v>-0.32391303437854491</v>
      </c>
      <c r="W13" s="83">
        <f t="shared" si="27"/>
        <v>0.12455918650109833</v>
      </c>
      <c r="X13" s="97"/>
      <c r="Y13" s="51">
        <f t="shared" si="4"/>
        <v>3.6049812850277993E-4</v>
      </c>
      <c r="Z13" s="88">
        <f t="shared" si="5"/>
        <v>42666</v>
      </c>
      <c r="AA13" s="83">
        <f t="shared" si="28"/>
        <v>-0.61067615658362995</v>
      </c>
      <c r="AB13" s="104">
        <f t="shared" si="29"/>
        <v>4.8516250588789452E-3</v>
      </c>
      <c r="AC13" s="89">
        <f t="shared" si="6"/>
        <v>365699</v>
      </c>
      <c r="AD13" s="83">
        <f t="shared" si="30"/>
        <v>-0.37741492846295804</v>
      </c>
      <c r="AE13" s="83">
        <f t="shared" si="31"/>
        <v>0.10914340653841371</v>
      </c>
      <c r="AF13" s="51">
        <f t="shared" si="7"/>
        <v>4.0811249963730676E-4</v>
      </c>
      <c r="AG13" s="90">
        <f t="shared" si="8"/>
        <v>262645</v>
      </c>
      <c r="AH13" s="83">
        <f t="shared" si="32"/>
        <v>3.9717036403654614E-2</v>
      </c>
      <c r="AI13" s="105">
        <f t="shared" si="33"/>
        <v>0.3318509353305984</v>
      </c>
      <c r="AJ13" s="91">
        <f t="shared" si="9"/>
        <v>14000</v>
      </c>
      <c r="AK13" s="89">
        <v>179208</v>
      </c>
      <c r="AL13" s="71">
        <v>50000</v>
      </c>
      <c r="AM13" s="71" t="s">
        <v>109</v>
      </c>
      <c r="AN13" s="71" t="s">
        <v>109</v>
      </c>
      <c r="AO13" s="71" t="s">
        <v>109</v>
      </c>
      <c r="AP13" s="71" t="s">
        <v>109</v>
      </c>
      <c r="AQ13" s="71" t="s">
        <v>109</v>
      </c>
      <c r="AR13" s="71" t="s">
        <v>109</v>
      </c>
      <c r="AS13" s="71" t="s">
        <v>109</v>
      </c>
      <c r="AT13" s="71" t="s">
        <v>109</v>
      </c>
      <c r="AU13" s="71" t="s">
        <v>109</v>
      </c>
      <c r="AV13" s="71">
        <f t="shared" si="10"/>
        <v>229208</v>
      </c>
      <c r="AW13" s="59" t="s">
        <v>109</v>
      </c>
      <c r="AX13" s="59" t="s">
        <v>109</v>
      </c>
      <c r="AY13" s="59">
        <v>93825</v>
      </c>
      <c r="AZ13" s="59" t="s">
        <v>109</v>
      </c>
      <c r="BA13" s="59" t="s">
        <v>109</v>
      </c>
      <c r="BB13" s="59" t="s">
        <v>109</v>
      </c>
      <c r="BC13" s="59" t="s">
        <v>109</v>
      </c>
      <c r="BD13" s="59" t="s">
        <v>109</v>
      </c>
      <c r="BE13" s="59" t="s">
        <v>109</v>
      </c>
      <c r="BF13" s="59" t="s">
        <v>109</v>
      </c>
      <c r="BG13" s="59" t="s">
        <v>109</v>
      </c>
      <c r="BH13" s="59" t="s">
        <v>109</v>
      </c>
      <c r="BI13" s="59" t="s">
        <v>109</v>
      </c>
      <c r="BJ13" s="59" t="s">
        <v>109</v>
      </c>
      <c r="BK13" s="59">
        <f t="shared" ref="BK13:BK14" si="38">SUM(AW13:BJ13)</f>
        <v>93825</v>
      </c>
      <c r="BL13" s="73" t="s">
        <v>109</v>
      </c>
      <c r="BM13" s="73">
        <v>1000</v>
      </c>
      <c r="BN13" s="73">
        <f t="shared" si="34"/>
        <v>1000</v>
      </c>
      <c r="BO13" s="62" t="s">
        <v>109</v>
      </c>
      <c r="BP13" s="62">
        <v>3900</v>
      </c>
      <c r="BQ13" s="62" t="s">
        <v>109</v>
      </c>
      <c r="BR13" s="62" t="s">
        <v>109</v>
      </c>
      <c r="BS13" s="62" t="s">
        <v>109</v>
      </c>
      <c r="BT13" s="62">
        <f t="shared" si="12"/>
        <v>3900</v>
      </c>
      <c r="BU13" s="92" t="s">
        <v>109</v>
      </c>
      <c r="BV13" s="92" t="s">
        <v>109</v>
      </c>
      <c r="BW13" s="92" t="s">
        <v>109</v>
      </c>
      <c r="BX13" s="92">
        <v>3532</v>
      </c>
      <c r="BY13" s="92" t="s">
        <v>109</v>
      </c>
      <c r="BZ13" s="92">
        <v>1300</v>
      </c>
      <c r="CA13" s="92">
        <v>3234</v>
      </c>
      <c r="CB13" s="92">
        <v>29700</v>
      </c>
      <c r="CC13" s="92" t="s">
        <v>109</v>
      </c>
      <c r="CD13" s="92">
        <f t="shared" si="35"/>
        <v>37766</v>
      </c>
      <c r="CE13" s="93">
        <v>146669</v>
      </c>
      <c r="CF13" s="93">
        <v>825</v>
      </c>
      <c r="CG13" s="93" t="s">
        <v>109</v>
      </c>
      <c r="CH13" s="93" t="s">
        <v>109</v>
      </c>
      <c r="CI13" s="93">
        <v>1720</v>
      </c>
      <c r="CJ13" s="93">
        <f t="shared" si="14"/>
        <v>149214</v>
      </c>
      <c r="CK13" s="106" t="s">
        <v>109</v>
      </c>
      <c r="CL13" s="66" t="s">
        <v>109</v>
      </c>
      <c r="CM13" s="106">
        <v>14000</v>
      </c>
      <c r="CN13" s="106" t="s">
        <v>109</v>
      </c>
      <c r="CO13" s="106" t="s">
        <v>109</v>
      </c>
      <c r="CP13" s="106" t="s">
        <v>109</v>
      </c>
      <c r="CQ13" s="94">
        <f t="shared" si="37"/>
        <v>14000</v>
      </c>
      <c r="CR13" s="107">
        <v>15813</v>
      </c>
      <c r="CS13" s="68">
        <v>2030</v>
      </c>
      <c r="CT13" s="68">
        <v>95588</v>
      </c>
      <c r="CU13" s="68" t="s">
        <v>109</v>
      </c>
      <c r="CV13" s="68" t="s">
        <v>109</v>
      </c>
      <c r="CW13" s="68" t="s">
        <v>109</v>
      </c>
      <c r="CX13" s="68">
        <f t="shared" si="15"/>
        <v>113431</v>
      </c>
    </row>
    <row r="14" spans="1:102" ht="13.5" customHeight="1" x14ac:dyDescent="0.35">
      <c r="B14" s="75"/>
      <c r="C14" s="5" t="s">
        <v>117</v>
      </c>
      <c r="D14" s="108"/>
      <c r="E14" s="108"/>
      <c r="F14" s="109"/>
      <c r="G14" s="110"/>
      <c r="H14" s="109"/>
      <c r="I14" s="109"/>
      <c r="J14" s="109"/>
      <c r="K14" s="110"/>
      <c r="L14" s="109"/>
      <c r="M14" s="109"/>
      <c r="N14" s="109"/>
      <c r="O14" s="109"/>
      <c r="P14" s="111"/>
      <c r="Q14" s="86">
        <v>578149</v>
      </c>
      <c r="R14" s="49">
        <f t="shared" si="24"/>
        <v>-5.1110308719985557E-2</v>
      </c>
      <c r="S14" s="69">
        <f t="shared" si="25"/>
        <v>9.8647567540860862E-2</v>
      </c>
      <c r="T14" s="101"/>
      <c r="U14" s="112">
        <f t="shared" si="2"/>
        <v>321633</v>
      </c>
      <c r="V14" s="113">
        <f t="shared" si="26"/>
        <v>-4.3339225404215665E-3</v>
      </c>
      <c r="W14" s="113">
        <f t="shared" si="27"/>
        <v>0.11968543409468309</v>
      </c>
      <c r="X14" s="114"/>
      <c r="Y14" s="115"/>
      <c r="Z14" s="116">
        <f t="shared" si="5"/>
        <v>32447</v>
      </c>
      <c r="AA14" s="117">
        <f t="shared" si="28"/>
        <v>-0.23951155486804482</v>
      </c>
      <c r="AB14" s="118">
        <f t="shared" si="29"/>
        <v>-0.23582195007065473</v>
      </c>
      <c r="AC14" s="119">
        <f t="shared" si="6"/>
        <v>354080</v>
      </c>
      <c r="AD14" s="120">
        <f t="shared" si="30"/>
        <v>-3.1772031096612238E-2</v>
      </c>
      <c r="AE14" s="120">
        <f t="shared" si="31"/>
        <v>7.3903667735272793E-2</v>
      </c>
      <c r="AF14" s="121"/>
      <c r="AG14" s="122">
        <f t="shared" si="8"/>
        <v>252709</v>
      </c>
      <c r="AH14" s="123">
        <f t="shared" si="32"/>
        <v>-3.7830531706295571E-2</v>
      </c>
      <c r="AI14" s="124">
        <f t="shared" si="33"/>
        <v>0.28146630629351482</v>
      </c>
      <c r="AJ14" s="125">
        <f t="shared" si="9"/>
        <v>7800</v>
      </c>
      <c r="AK14" s="89">
        <v>179208</v>
      </c>
      <c r="AL14" s="71">
        <v>50000</v>
      </c>
      <c r="AM14" s="71" t="s">
        <v>109</v>
      </c>
      <c r="AN14" s="71" t="s">
        <v>109</v>
      </c>
      <c r="AO14" s="71" t="s">
        <v>109</v>
      </c>
      <c r="AP14" s="71" t="s">
        <v>109</v>
      </c>
      <c r="AQ14" s="71" t="s">
        <v>109</v>
      </c>
      <c r="AR14" s="71" t="s">
        <v>109</v>
      </c>
      <c r="AS14" s="71" t="s">
        <v>109</v>
      </c>
      <c r="AT14" s="71" t="s">
        <v>109</v>
      </c>
      <c r="AU14" s="71" t="s">
        <v>109</v>
      </c>
      <c r="AV14" s="71">
        <f t="shared" si="10"/>
        <v>229208</v>
      </c>
      <c r="AW14" s="59" t="s">
        <v>109</v>
      </c>
      <c r="AX14" s="59" t="s">
        <v>109</v>
      </c>
      <c r="AY14" s="59">
        <v>92425</v>
      </c>
      <c r="AZ14" s="59" t="s">
        <v>109</v>
      </c>
      <c r="BA14" s="59" t="s">
        <v>109</v>
      </c>
      <c r="BB14" s="59" t="s">
        <v>109</v>
      </c>
      <c r="BC14" s="59" t="s">
        <v>109</v>
      </c>
      <c r="BD14" s="59" t="s">
        <v>109</v>
      </c>
      <c r="BE14" s="59" t="s">
        <v>109</v>
      </c>
      <c r="BF14" s="59" t="s">
        <v>109</v>
      </c>
      <c r="BG14" s="59" t="s">
        <v>109</v>
      </c>
      <c r="BH14" s="59" t="s">
        <v>109</v>
      </c>
      <c r="BI14" s="59" t="s">
        <v>109</v>
      </c>
      <c r="BJ14" s="59" t="s">
        <v>109</v>
      </c>
      <c r="BK14" s="59">
        <f t="shared" si="38"/>
        <v>92425</v>
      </c>
      <c r="BL14" s="73" t="s">
        <v>109</v>
      </c>
      <c r="BM14" s="73" t="s">
        <v>118</v>
      </c>
      <c r="BN14" s="73">
        <f t="shared" si="34"/>
        <v>0</v>
      </c>
      <c r="BO14" s="62" t="s">
        <v>109</v>
      </c>
      <c r="BP14" s="62">
        <v>3900</v>
      </c>
      <c r="BQ14" s="62" t="s">
        <v>109</v>
      </c>
      <c r="BR14" s="62" t="s">
        <v>109</v>
      </c>
      <c r="BS14" s="62" t="s">
        <v>109</v>
      </c>
      <c r="BT14" s="62">
        <f t="shared" si="12"/>
        <v>3900</v>
      </c>
      <c r="BU14" s="92" t="s">
        <v>109</v>
      </c>
      <c r="BV14" s="92" t="s">
        <v>109</v>
      </c>
      <c r="BW14" s="92" t="s">
        <v>109</v>
      </c>
      <c r="BX14" s="92">
        <v>3613</v>
      </c>
      <c r="BY14" s="92" t="s">
        <v>109</v>
      </c>
      <c r="BZ14" s="92" t="s">
        <v>109</v>
      </c>
      <c r="CA14" s="92">
        <v>3234</v>
      </c>
      <c r="CB14" s="92">
        <v>21700</v>
      </c>
      <c r="CC14" s="92" t="s">
        <v>109</v>
      </c>
      <c r="CD14" s="92">
        <f t="shared" si="35"/>
        <v>28547</v>
      </c>
      <c r="CE14" s="93">
        <v>134941</v>
      </c>
      <c r="CF14" s="93">
        <v>825</v>
      </c>
      <c r="CG14" s="93" t="s">
        <v>109</v>
      </c>
      <c r="CH14" s="93" t="s">
        <v>109</v>
      </c>
      <c r="CI14" s="93">
        <v>1759</v>
      </c>
      <c r="CJ14" s="93">
        <f t="shared" si="14"/>
        <v>137525</v>
      </c>
      <c r="CK14" s="106" t="s">
        <v>109</v>
      </c>
      <c r="CL14" s="66" t="s">
        <v>109</v>
      </c>
      <c r="CM14" s="106">
        <v>7800</v>
      </c>
      <c r="CN14" s="106" t="s">
        <v>109</v>
      </c>
      <c r="CO14" s="106" t="s">
        <v>109</v>
      </c>
      <c r="CP14" s="106" t="s">
        <v>109</v>
      </c>
      <c r="CQ14" s="94">
        <f t="shared" si="37"/>
        <v>7800</v>
      </c>
      <c r="CR14" s="107">
        <v>15813</v>
      </c>
      <c r="CS14" s="68">
        <v>2030</v>
      </c>
      <c r="CT14" s="68">
        <v>97341</v>
      </c>
      <c r="CU14" s="68" t="s">
        <v>109</v>
      </c>
      <c r="CV14" s="68" t="s">
        <v>109</v>
      </c>
      <c r="CW14" s="68" t="s">
        <v>109</v>
      </c>
      <c r="CX14" s="68">
        <f t="shared" si="15"/>
        <v>115184</v>
      </c>
    </row>
    <row r="15" spans="1:102" ht="13.5" customHeight="1" x14ac:dyDescent="0.3">
      <c r="Q15" s="126"/>
      <c r="R15" s="126"/>
      <c r="S15" s="126"/>
      <c r="T15" s="126"/>
      <c r="U15" s="126"/>
      <c r="W15" s="126"/>
      <c r="CD15" s="126"/>
      <c r="CE15" s="126"/>
    </row>
    <row r="16" spans="1:102" ht="13.5" customHeight="1" x14ac:dyDescent="0.3">
      <c r="Q16" s="126"/>
      <c r="R16" s="126"/>
      <c r="S16" s="126"/>
      <c r="T16" s="126"/>
      <c r="U16" s="126"/>
      <c r="BT16" s="126"/>
    </row>
    <row r="17" spans="16:79" ht="13.5" customHeight="1" x14ac:dyDescent="0.3">
      <c r="Q17" s="126"/>
      <c r="R17" s="126"/>
      <c r="S17" s="126"/>
      <c r="T17" s="126"/>
      <c r="U17" s="126"/>
      <c r="Z17" s="127"/>
      <c r="CA17" s="126"/>
    </row>
    <row r="18" spans="16:79" ht="13.5" customHeight="1" x14ac:dyDescent="0.35">
      <c r="Q18" s="126"/>
      <c r="R18" s="126"/>
      <c r="S18" s="126"/>
      <c r="T18" s="126"/>
      <c r="U18" s="126"/>
      <c r="Z18" s="127"/>
      <c r="AM18" s="127"/>
      <c r="AN18" s="128"/>
      <c r="AO18" s="128"/>
      <c r="AP18" s="129"/>
    </row>
    <row r="19" spans="16:79" ht="13.5" customHeight="1" x14ac:dyDescent="0.3">
      <c r="Z19" s="127"/>
    </row>
    <row r="20" spans="16:79" ht="13.5" customHeight="1" x14ac:dyDescent="0.3">
      <c r="P20" s="130"/>
      <c r="Z20" s="127"/>
    </row>
    <row r="21" spans="16:79" ht="13.5" customHeight="1" x14ac:dyDescent="0.3">
      <c r="Z21" s="127"/>
    </row>
    <row r="22" spans="16:79" ht="13.5" customHeight="1" x14ac:dyDescent="0.3">
      <c r="Z22" s="127"/>
    </row>
    <row r="23" spans="16:79" ht="13.5" customHeight="1" x14ac:dyDescent="0.3"/>
    <row r="24" spans="16:79" ht="13.5" customHeight="1" x14ac:dyDescent="0.3"/>
    <row r="25" spans="16:79" ht="13.5" customHeight="1" x14ac:dyDescent="0.3"/>
    <row r="26" spans="16:79" ht="13.5" customHeight="1" x14ac:dyDescent="0.3">
      <c r="AM26" s="130"/>
    </row>
    <row r="27" spans="16:79" ht="13.5" customHeight="1" x14ac:dyDescent="0.3">
      <c r="AM27" s="130"/>
      <c r="AR27" s="130"/>
    </row>
    <row r="28" spans="16:79" ht="13.5" customHeight="1" x14ac:dyDescent="0.3">
      <c r="AM28" s="130"/>
      <c r="AR28" s="130"/>
    </row>
    <row r="29" spans="16:79" ht="13.5" customHeight="1" x14ac:dyDescent="0.3">
      <c r="AM29" s="130"/>
      <c r="AR29" s="130"/>
    </row>
    <row r="30" spans="16:79" ht="13.5" customHeight="1" x14ac:dyDescent="0.3">
      <c r="AM30" s="131"/>
      <c r="AR30" s="132"/>
    </row>
    <row r="31" spans="16:79" ht="13.5" customHeight="1" x14ac:dyDescent="0.3"/>
    <row r="32" spans="16:79" ht="13.5" customHeight="1" x14ac:dyDescent="0.3"/>
    <row r="33" ht="13.5" customHeight="1" x14ac:dyDescent="0.3"/>
    <row r="34" ht="13.5" customHeight="1" x14ac:dyDescent="0.3"/>
    <row r="35" ht="13.5" customHeight="1" x14ac:dyDescent="0.3"/>
    <row r="36" ht="13.5" customHeight="1" x14ac:dyDescent="0.3"/>
    <row r="37" ht="13.5" customHeight="1" x14ac:dyDescent="0.3"/>
    <row r="38" ht="13.5" customHeight="1" x14ac:dyDescent="0.3"/>
    <row r="39" ht="13.5" customHeight="1" x14ac:dyDescent="0.3"/>
    <row r="40" ht="13.5" customHeight="1" x14ac:dyDescent="0.3"/>
    <row r="41" ht="13.5" customHeight="1" x14ac:dyDescent="0.3"/>
    <row r="42" ht="13.5" customHeight="1" x14ac:dyDescent="0.3"/>
    <row r="43" ht="13.5" customHeight="1" x14ac:dyDescent="0.3"/>
    <row r="44" ht="13.5" customHeight="1" x14ac:dyDescent="0.3"/>
    <row r="45" ht="13.5" customHeight="1" x14ac:dyDescent="0.3"/>
    <row r="46" ht="13.5" customHeight="1" x14ac:dyDescent="0.3"/>
    <row r="47" ht="13.5" customHeight="1" x14ac:dyDescent="0.3"/>
    <row r="48" ht="13.5" customHeight="1" x14ac:dyDescent="0.3"/>
    <row r="49" ht="13.5" customHeight="1" x14ac:dyDescent="0.3"/>
    <row r="50" ht="13.5" customHeight="1" x14ac:dyDescent="0.3"/>
    <row r="51" ht="13.5" customHeight="1" x14ac:dyDescent="0.3"/>
    <row r="52" ht="13.5" customHeight="1" x14ac:dyDescent="0.3"/>
    <row r="53" ht="13.5" customHeight="1" x14ac:dyDescent="0.3"/>
    <row r="54" ht="13.5" customHeight="1" x14ac:dyDescent="0.3"/>
    <row r="55" ht="13.5" customHeight="1" x14ac:dyDescent="0.3"/>
    <row r="56" ht="13.5" customHeight="1" x14ac:dyDescent="0.3"/>
    <row r="57" ht="13.5" customHeight="1" x14ac:dyDescent="0.3"/>
    <row r="58" ht="13.5" customHeight="1" x14ac:dyDescent="0.3"/>
    <row r="59" ht="13.5" customHeight="1" x14ac:dyDescent="0.3"/>
    <row r="60" ht="13.5" customHeight="1" x14ac:dyDescent="0.3"/>
    <row r="61" ht="13.5" customHeight="1" x14ac:dyDescent="0.3"/>
    <row r="62" ht="13.5" customHeight="1" x14ac:dyDescent="0.3"/>
    <row r="63" ht="13.5" customHeight="1" x14ac:dyDescent="0.3"/>
    <row r="64" ht="13.5" customHeight="1" x14ac:dyDescent="0.3"/>
    <row r="65" ht="13.5" customHeight="1" x14ac:dyDescent="0.3"/>
    <row r="66" ht="13.5" customHeight="1" x14ac:dyDescent="0.3"/>
    <row r="67" ht="13.5" customHeight="1" x14ac:dyDescent="0.3"/>
    <row r="68" ht="13.5" customHeight="1" x14ac:dyDescent="0.3"/>
    <row r="69" ht="13.5" customHeight="1" x14ac:dyDescent="0.3"/>
    <row r="70" ht="13.5" customHeight="1" x14ac:dyDescent="0.3"/>
    <row r="71" ht="13.5" customHeight="1" x14ac:dyDescent="0.3"/>
    <row r="72" ht="13.5" customHeight="1" x14ac:dyDescent="0.3"/>
    <row r="73" ht="13.5" customHeight="1" x14ac:dyDescent="0.3"/>
    <row r="74" ht="13.5" customHeight="1" x14ac:dyDescent="0.3"/>
    <row r="75" ht="13.5" customHeight="1" x14ac:dyDescent="0.3"/>
    <row r="76" ht="13.5" customHeight="1" x14ac:dyDescent="0.3"/>
    <row r="77" ht="13.5" customHeight="1" x14ac:dyDescent="0.3"/>
    <row r="78" ht="13.5" customHeight="1" x14ac:dyDescent="0.3"/>
    <row r="79" ht="13.5" customHeight="1" x14ac:dyDescent="0.3"/>
    <row r="80"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3.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row r="163" ht="13.5" customHeight="1" x14ac:dyDescent="0.3"/>
    <row r="164" ht="13.5" customHeight="1" x14ac:dyDescent="0.3"/>
    <row r="165" ht="13.5" customHeight="1" x14ac:dyDescent="0.3"/>
    <row r="166" ht="13.5" customHeight="1" x14ac:dyDescent="0.3"/>
    <row r="167" ht="13.5" customHeight="1" x14ac:dyDescent="0.3"/>
    <row r="168" ht="13.5" customHeight="1" x14ac:dyDescent="0.3"/>
    <row r="169" ht="13.5" customHeight="1" x14ac:dyDescent="0.3"/>
    <row r="170" ht="13.5" customHeight="1" x14ac:dyDescent="0.3"/>
    <row r="171" ht="13.5" customHeight="1" x14ac:dyDescent="0.3"/>
    <row r="172" ht="13.5" customHeight="1" x14ac:dyDescent="0.3"/>
    <row r="173" ht="13.5" customHeight="1" x14ac:dyDescent="0.3"/>
    <row r="174" ht="13.5" customHeight="1" x14ac:dyDescent="0.3"/>
    <row r="175" ht="13.5" customHeight="1" x14ac:dyDescent="0.3"/>
    <row r="176" ht="13.5" customHeight="1" x14ac:dyDescent="0.3"/>
    <row r="177" ht="13.5" customHeight="1" x14ac:dyDescent="0.3"/>
    <row r="178" ht="13.5" customHeight="1" x14ac:dyDescent="0.3"/>
    <row r="179" ht="13.5" customHeight="1" x14ac:dyDescent="0.3"/>
    <row r="180" ht="13.5" customHeight="1" x14ac:dyDescent="0.3"/>
    <row r="181" ht="13.5" customHeight="1" x14ac:dyDescent="0.3"/>
    <row r="182" ht="13.5" customHeight="1" x14ac:dyDescent="0.3"/>
    <row r="183" ht="13.5" customHeight="1" x14ac:dyDescent="0.3"/>
    <row r="184" ht="13.5" customHeight="1" x14ac:dyDescent="0.3"/>
    <row r="185" ht="13.5" customHeight="1" x14ac:dyDescent="0.3"/>
    <row r="186" ht="13.5" customHeight="1" x14ac:dyDescent="0.3"/>
    <row r="187" ht="13.5" customHeight="1" x14ac:dyDescent="0.3"/>
    <row r="188" ht="13.5" customHeight="1" x14ac:dyDescent="0.3"/>
    <row r="189" ht="13.5" customHeight="1" x14ac:dyDescent="0.3"/>
    <row r="190" ht="13.5" customHeight="1" x14ac:dyDescent="0.3"/>
    <row r="191" ht="13.5" customHeight="1" x14ac:dyDescent="0.3"/>
    <row r="192" ht="13.5" customHeight="1" x14ac:dyDescent="0.3"/>
    <row r="193" ht="13.5" customHeight="1" x14ac:dyDescent="0.3"/>
    <row r="194" ht="13.5" customHeight="1" x14ac:dyDescent="0.3"/>
    <row r="195" ht="13.5" customHeight="1" x14ac:dyDescent="0.3"/>
    <row r="196" ht="13.5" customHeight="1" x14ac:dyDescent="0.3"/>
    <row r="197" ht="13.5" customHeight="1" x14ac:dyDescent="0.3"/>
    <row r="198" ht="13.5" customHeight="1" x14ac:dyDescent="0.3"/>
    <row r="199" ht="13.5" customHeight="1" x14ac:dyDescent="0.3"/>
    <row r="200" ht="13.5" customHeight="1" x14ac:dyDescent="0.3"/>
    <row r="201" ht="13.5" customHeight="1" x14ac:dyDescent="0.3"/>
    <row r="202" ht="13.5" customHeight="1" x14ac:dyDescent="0.3"/>
    <row r="203" ht="13.5" customHeight="1" x14ac:dyDescent="0.3"/>
    <row r="204" ht="13.5" customHeight="1" x14ac:dyDescent="0.3"/>
    <row r="205" ht="13.5" customHeight="1" x14ac:dyDescent="0.3"/>
    <row r="206" ht="13.5" customHeight="1" x14ac:dyDescent="0.3"/>
    <row r="207" ht="13.5" customHeight="1" x14ac:dyDescent="0.3"/>
    <row r="208" ht="13.5" customHeight="1" x14ac:dyDescent="0.3"/>
    <row r="209" ht="13.5" customHeight="1" x14ac:dyDescent="0.3"/>
    <row r="210" ht="13.5" customHeight="1" x14ac:dyDescent="0.3"/>
    <row r="211" ht="13.5" customHeight="1" x14ac:dyDescent="0.3"/>
    <row r="212" ht="13.5" customHeight="1" x14ac:dyDescent="0.3"/>
    <row r="213" ht="13.5" customHeight="1" x14ac:dyDescent="0.3"/>
    <row r="214" ht="13.5" customHeight="1" x14ac:dyDescent="0.3"/>
    <row r="215" ht="13.5" customHeight="1" x14ac:dyDescent="0.3"/>
    <row r="216" ht="13.5" customHeight="1" x14ac:dyDescent="0.3"/>
    <row r="217" ht="13.5" customHeight="1" x14ac:dyDescent="0.3"/>
    <row r="218" ht="13.5" customHeight="1" x14ac:dyDescent="0.3"/>
    <row r="219" ht="13.5" customHeight="1" x14ac:dyDescent="0.3"/>
    <row r="220" ht="13.5" customHeight="1" x14ac:dyDescent="0.3"/>
    <row r="221" ht="13.5" customHeight="1" x14ac:dyDescent="0.3"/>
    <row r="222" ht="13.5" customHeight="1" x14ac:dyDescent="0.3"/>
    <row r="223" ht="13.5" customHeight="1" x14ac:dyDescent="0.3"/>
    <row r="224" ht="13.5" customHeight="1" x14ac:dyDescent="0.3"/>
    <row r="225" ht="13.5" customHeight="1" x14ac:dyDescent="0.3"/>
    <row r="226" ht="13.5" customHeight="1" x14ac:dyDescent="0.3"/>
    <row r="227" ht="13.5" customHeight="1" x14ac:dyDescent="0.3"/>
    <row r="228" ht="13.5" customHeight="1" x14ac:dyDescent="0.3"/>
    <row r="229" ht="13.5" customHeight="1" x14ac:dyDescent="0.3"/>
    <row r="230" ht="13.5" customHeight="1" x14ac:dyDescent="0.3"/>
    <row r="231" ht="13.5" customHeight="1" x14ac:dyDescent="0.3"/>
    <row r="232" ht="13.5" customHeight="1" x14ac:dyDescent="0.3"/>
    <row r="233" ht="13.5" customHeight="1" x14ac:dyDescent="0.3"/>
    <row r="234" ht="13.5" customHeight="1" x14ac:dyDescent="0.3"/>
    <row r="235" ht="13.5" customHeight="1" x14ac:dyDescent="0.3"/>
    <row r="236" ht="13.5" customHeight="1" x14ac:dyDescent="0.3"/>
    <row r="237" ht="13.5" customHeight="1" x14ac:dyDescent="0.3"/>
    <row r="238" ht="13.5" customHeight="1" x14ac:dyDescent="0.3"/>
    <row r="239" ht="13.5" customHeight="1" x14ac:dyDescent="0.3"/>
    <row r="240" ht="13.5" customHeight="1" x14ac:dyDescent="0.3"/>
    <row r="241" ht="13.5" customHeight="1" x14ac:dyDescent="0.3"/>
    <row r="242" ht="13.5" customHeight="1" x14ac:dyDescent="0.3"/>
    <row r="243" ht="13.5" customHeight="1" x14ac:dyDescent="0.3"/>
    <row r="244" ht="13.5" customHeight="1" x14ac:dyDescent="0.3"/>
    <row r="245" ht="13.5" customHeight="1" x14ac:dyDescent="0.3"/>
    <row r="246" ht="13.5" customHeight="1" x14ac:dyDescent="0.3"/>
    <row r="247" ht="13.5" customHeight="1" x14ac:dyDescent="0.3"/>
    <row r="248" ht="13.5" customHeight="1" x14ac:dyDescent="0.3"/>
    <row r="249" ht="13.5" customHeight="1" x14ac:dyDescent="0.3"/>
    <row r="250" ht="13.5" customHeight="1" x14ac:dyDescent="0.3"/>
    <row r="251" ht="13.5" customHeight="1" x14ac:dyDescent="0.3"/>
    <row r="252" ht="13.5" customHeight="1" x14ac:dyDescent="0.3"/>
    <row r="253" ht="13.5" customHeight="1" x14ac:dyDescent="0.3"/>
    <row r="254" ht="13.5" customHeight="1" x14ac:dyDescent="0.3"/>
    <row r="255" ht="13.5" customHeight="1" x14ac:dyDescent="0.3"/>
    <row r="256" ht="13.5" customHeight="1" x14ac:dyDescent="0.3"/>
    <row r="257" ht="13.5" customHeight="1" x14ac:dyDescent="0.3"/>
    <row r="258" ht="13.5" customHeight="1" x14ac:dyDescent="0.3"/>
    <row r="259" ht="13.5" customHeight="1" x14ac:dyDescent="0.3"/>
    <row r="260" ht="13.5" customHeight="1" x14ac:dyDescent="0.3"/>
    <row r="261" ht="13.5" customHeight="1" x14ac:dyDescent="0.3"/>
    <row r="262" ht="13.5" customHeight="1" x14ac:dyDescent="0.3"/>
    <row r="263" ht="13.5" customHeight="1" x14ac:dyDescent="0.3"/>
    <row r="264" ht="13.5" customHeight="1" x14ac:dyDescent="0.3"/>
    <row r="265" ht="13.5" customHeight="1" x14ac:dyDescent="0.3"/>
    <row r="266" ht="13.5" customHeight="1" x14ac:dyDescent="0.3"/>
    <row r="267" ht="13.5" customHeight="1" x14ac:dyDescent="0.3"/>
    <row r="268" ht="13.5" customHeight="1" x14ac:dyDescent="0.3"/>
    <row r="269" ht="13.5" customHeight="1" x14ac:dyDescent="0.3"/>
    <row r="270" ht="13.5" customHeight="1" x14ac:dyDescent="0.3"/>
    <row r="271" ht="13.5" customHeight="1" x14ac:dyDescent="0.3"/>
    <row r="272" ht="13.5" customHeight="1" x14ac:dyDescent="0.3"/>
    <row r="273" ht="13.5" customHeight="1" x14ac:dyDescent="0.3"/>
    <row r="274" ht="13.5" customHeight="1" x14ac:dyDescent="0.3"/>
    <row r="275" ht="13.5" customHeight="1" x14ac:dyDescent="0.3"/>
    <row r="276" ht="13.5" customHeight="1" x14ac:dyDescent="0.3"/>
    <row r="277" ht="13.5" customHeight="1" x14ac:dyDescent="0.3"/>
    <row r="278" ht="13.5" customHeight="1" x14ac:dyDescent="0.3"/>
    <row r="279" ht="13.5" customHeight="1" x14ac:dyDescent="0.3"/>
    <row r="280" ht="13.5" customHeight="1" x14ac:dyDescent="0.3"/>
    <row r="281" ht="13.5" customHeight="1" x14ac:dyDescent="0.3"/>
    <row r="282" ht="13.5" customHeight="1" x14ac:dyDescent="0.3"/>
    <row r="283" ht="13.5" customHeight="1" x14ac:dyDescent="0.3"/>
    <row r="284" ht="13.5" customHeight="1" x14ac:dyDescent="0.3"/>
    <row r="285" ht="13.5" customHeight="1" x14ac:dyDescent="0.3"/>
    <row r="286" ht="13.5" customHeight="1" x14ac:dyDescent="0.3"/>
    <row r="287" ht="13.5" customHeight="1" x14ac:dyDescent="0.3"/>
    <row r="288" ht="13.5" customHeight="1" x14ac:dyDescent="0.3"/>
    <row r="289" ht="13.5" customHeight="1" x14ac:dyDescent="0.3"/>
    <row r="290" ht="13.5" customHeight="1" x14ac:dyDescent="0.3"/>
    <row r="291" ht="13.5" customHeight="1" x14ac:dyDescent="0.3"/>
    <row r="292" ht="13.5" customHeight="1" x14ac:dyDescent="0.3"/>
    <row r="293" ht="13.5" customHeight="1" x14ac:dyDescent="0.3"/>
    <row r="294" ht="13.5" customHeight="1" x14ac:dyDescent="0.3"/>
    <row r="295" ht="13.5" customHeight="1" x14ac:dyDescent="0.3"/>
    <row r="296" ht="13.5" customHeight="1" x14ac:dyDescent="0.3"/>
    <row r="297" ht="13.5" customHeight="1" x14ac:dyDescent="0.3"/>
    <row r="298" ht="13.5" customHeight="1" x14ac:dyDescent="0.3"/>
    <row r="299" ht="13.5" customHeight="1" x14ac:dyDescent="0.3"/>
    <row r="300" ht="13.5" customHeight="1" x14ac:dyDescent="0.3"/>
    <row r="301" ht="13.5" customHeight="1" x14ac:dyDescent="0.3"/>
    <row r="302" ht="13.5" customHeight="1" x14ac:dyDescent="0.3"/>
    <row r="303" ht="13.5" customHeight="1" x14ac:dyDescent="0.3"/>
    <row r="304" ht="13.5" customHeight="1" x14ac:dyDescent="0.3"/>
    <row r="305" ht="13.5" customHeight="1" x14ac:dyDescent="0.3"/>
    <row r="306" ht="13.5" customHeight="1" x14ac:dyDescent="0.3"/>
    <row r="307" ht="13.5" customHeight="1" x14ac:dyDescent="0.3"/>
    <row r="308" ht="13.5" customHeight="1" x14ac:dyDescent="0.3"/>
    <row r="309" ht="13.5" customHeight="1" x14ac:dyDescent="0.3"/>
    <row r="310" ht="13.5" customHeight="1" x14ac:dyDescent="0.3"/>
    <row r="311" ht="13.5" customHeight="1" x14ac:dyDescent="0.3"/>
    <row r="312" ht="13.5" customHeight="1" x14ac:dyDescent="0.3"/>
    <row r="313" ht="13.5" customHeight="1" x14ac:dyDescent="0.3"/>
    <row r="314" ht="13.5" customHeight="1" x14ac:dyDescent="0.3"/>
    <row r="315" ht="13.5" customHeight="1" x14ac:dyDescent="0.3"/>
    <row r="316" ht="13.5" customHeight="1" x14ac:dyDescent="0.3"/>
    <row r="317" ht="13.5" customHeight="1" x14ac:dyDescent="0.3"/>
    <row r="318" ht="13.5" customHeight="1" x14ac:dyDescent="0.3"/>
    <row r="319" ht="13.5" customHeight="1" x14ac:dyDescent="0.3"/>
    <row r="320" ht="13.5" customHeight="1" x14ac:dyDescent="0.3"/>
    <row r="321" ht="13.5" customHeight="1" x14ac:dyDescent="0.3"/>
    <row r="322" ht="13.5" customHeight="1" x14ac:dyDescent="0.3"/>
    <row r="323" ht="13.5" customHeight="1" x14ac:dyDescent="0.3"/>
    <row r="324" ht="13.5" customHeight="1" x14ac:dyDescent="0.3"/>
    <row r="325" ht="13.5" customHeight="1" x14ac:dyDescent="0.3"/>
    <row r="326" ht="13.5" customHeight="1" x14ac:dyDescent="0.3"/>
    <row r="327" ht="13.5" customHeight="1" x14ac:dyDescent="0.3"/>
    <row r="328" ht="13.5" customHeight="1" x14ac:dyDescent="0.3"/>
    <row r="329" ht="13.5" customHeight="1" x14ac:dyDescent="0.3"/>
    <row r="330" ht="13.5" customHeight="1" x14ac:dyDescent="0.3"/>
    <row r="331" ht="13.5" customHeight="1" x14ac:dyDescent="0.3"/>
    <row r="332" ht="13.5" customHeight="1" x14ac:dyDescent="0.3"/>
    <row r="333" ht="13.5" customHeight="1" x14ac:dyDescent="0.3"/>
    <row r="334" ht="13.5" customHeight="1" x14ac:dyDescent="0.3"/>
    <row r="335" ht="13.5" customHeight="1" x14ac:dyDescent="0.3"/>
    <row r="336" ht="13.5" customHeight="1" x14ac:dyDescent="0.3"/>
    <row r="337" ht="13.5" customHeight="1" x14ac:dyDescent="0.3"/>
    <row r="338" ht="13.5" customHeight="1" x14ac:dyDescent="0.3"/>
    <row r="339" ht="13.5" customHeight="1" x14ac:dyDescent="0.3"/>
    <row r="340" ht="13.5" customHeight="1" x14ac:dyDescent="0.3"/>
    <row r="341" ht="13.5" customHeight="1" x14ac:dyDescent="0.3"/>
    <row r="342" ht="13.5" customHeight="1" x14ac:dyDescent="0.3"/>
    <row r="343" ht="13.5" customHeight="1" x14ac:dyDescent="0.3"/>
    <row r="344" ht="13.5" customHeight="1" x14ac:dyDescent="0.3"/>
    <row r="345" ht="13.5" customHeight="1" x14ac:dyDescent="0.3"/>
    <row r="346" ht="13.5" customHeight="1" x14ac:dyDescent="0.3"/>
    <row r="347" ht="13.5" customHeight="1" x14ac:dyDescent="0.3"/>
    <row r="348" ht="13.5" customHeight="1" x14ac:dyDescent="0.3"/>
    <row r="349" ht="13.5" customHeight="1" x14ac:dyDescent="0.3"/>
    <row r="350" ht="13.5" customHeight="1" x14ac:dyDescent="0.3"/>
    <row r="351" ht="13.5" customHeight="1" x14ac:dyDescent="0.3"/>
    <row r="352" ht="13.5" customHeight="1" x14ac:dyDescent="0.3"/>
    <row r="353" ht="13.5" customHeight="1" x14ac:dyDescent="0.3"/>
    <row r="354" ht="13.5" customHeight="1" x14ac:dyDescent="0.3"/>
    <row r="355" ht="13.5" customHeight="1" x14ac:dyDescent="0.3"/>
    <row r="356" ht="13.5" customHeight="1" x14ac:dyDescent="0.3"/>
    <row r="357" ht="13.5" customHeight="1" x14ac:dyDescent="0.3"/>
    <row r="358" ht="13.5" customHeight="1" x14ac:dyDescent="0.3"/>
    <row r="359" ht="13.5" customHeight="1" x14ac:dyDescent="0.3"/>
    <row r="360" ht="13.5" customHeight="1" x14ac:dyDescent="0.3"/>
    <row r="361" ht="13.5" customHeight="1" x14ac:dyDescent="0.3"/>
    <row r="362" ht="13.5" customHeight="1" x14ac:dyDescent="0.3"/>
    <row r="363" ht="13.5" customHeight="1" x14ac:dyDescent="0.3"/>
    <row r="364" ht="13.5" customHeight="1" x14ac:dyDescent="0.3"/>
    <row r="365" ht="13.5" customHeight="1" x14ac:dyDescent="0.3"/>
    <row r="366" ht="13.5" customHeight="1" x14ac:dyDescent="0.3"/>
    <row r="367" ht="13.5" customHeight="1" x14ac:dyDescent="0.3"/>
    <row r="368" ht="13.5" customHeight="1" x14ac:dyDescent="0.3"/>
    <row r="369" ht="13.5" customHeight="1" x14ac:dyDescent="0.3"/>
    <row r="370" ht="13.5" customHeight="1" x14ac:dyDescent="0.3"/>
    <row r="371" ht="13.5" customHeight="1" x14ac:dyDescent="0.3"/>
    <row r="372" ht="13.5" customHeight="1" x14ac:dyDescent="0.3"/>
    <row r="373" ht="13.5" customHeight="1" x14ac:dyDescent="0.3"/>
    <row r="374" ht="13.5" customHeight="1" x14ac:dyDescent="0.3"/>
    <row r="375" ht="13.5" customHeight="1" x14ac:dyDescent="0.3"/>
    <row r="376" ht="13.5" customHeight="1" x14ac:dyDescent="0.3"/>
    <row r="377" ht="13.5" customHeight="1" x14ac:dyDescent="0.3"/>
    <row r="378" ht="13.5" customHeight="1" x14ac:dyDescent="0.3"/>
    <row r="379" ht="13.5" customHeight="1" x14ac:dyDescent="0.3"/>
    <row r="380" ht="13.5" customHeight="1" x14ac:dyDescent="0.3"/>
    <row r="381" ht="13.5" customHeight="1" x14ac:dyDescent="0.3"/>
    <row r="382" ht="13.5" customHeight="1" x14ac:dyDescent="0.3"/>
    <row r="383" ht="13.5" customHeight="1" x14ac:dyDescent="0.3"/>
    <row r="384" ht="13.5" customHeight="1" x14ac:dyDescent="0.3"/>
    <row r="385" ht="13.5" customHeight="1" x14ac:dyDescent="0.3"/>
    <row r="386" ht="13.5" customHeight="1" x14ac:dyDescent="0.3"/>
    <row r="387" ht="13.5" customHeight="1" x14ac:dyDescent="0.3"/>
    <row r="388" ht="13.5" customHeight="1" x14ac:dyDescent="0.3"/>
    <row r="389" ht="13.5" customHeight="1" x14ac:dyDescent="0.3"/>
    <row r="390" ht="13.5" customHeight="1" x14ac:dyDescent="0.3"/>
    <row r="391" ht="13.5" customHeight="1" x14ac:dyDescent="0.3"/>
    <row r="392" ht="13.5" customHeight="1" x14ac:dyDescent="0.3"/>
    <row r="393" ht="13.5" customHeight="1" x14ac:dyDescent="0.3"/>
    <row r="394" ht="13.5" customHeight="1" x14ac:dyDescent="0.3"/>
    <row r="395" ht="13.5" customHeight="1" x14ac:dyDescent="0.3"/>
    <row r="396" ht="13.5" customHeight="1" x14ac:dyDescent="0.3"/>
    <row r="397" ht="13.5" customHeight="1" x14ac:dyDescent="0.3"/>
    <row r="398" ht="13.5" customHeight="1" x14ac:dyDescent="0.3"/>
    <row r="399" ht="13.5" customHeight="1" x14ac:dyDescent="0.3"/>
    <row r="400" ht="13.5" customHeight="1" x14ac:dyDescent="0.3"/>
    <row r="401" ht="13.5" customHeight="1" x14ac:dyDescent="0.3"/>
    <row r="402" ht="13.5" customHeight="1" x14ac:dyDescent="0.3"/>
    <row r="403" ht="13.5" customHeight="1" x14ac:dyDescent="0.3"/>
    <row r="404" ht="13.5" customHeight="1" x14ac:dyDescent="0.3"/>
    <row r="405" ht="13.5" customHeight="1" x14ac:dyDescent="0.3"/>
    <row r="406" ht="13.5" customHeight="1" x14ac:dyDescent="0.3"/>
    <row r="407" ht="13.5" customHeight="1" x14ac:dyDescent="0.3"/>
    <row r="408" ht="13.5" customHeight="1" x14ac:dyDescent="0.3"/>
    <row r="409" ht="13.5" customHeight="1" x14ac:dyDescent="0.3"/>
    <row r="410" ht="13.5" customHeight="1" x14ac:dyDescent="0.3"/>
    <row r="411" ht="13.5" customHeight="1" x14ac:dyDescent="0.3"/>
    <row r="412" ht="13.5" customHeight="1" x14ac:dyDescent="0.3"/>
    <row r="413" ht="13.5" customHeight="1" x14ac:dyDescent="0.3"/>
    <row r="414" ht="13.5" customHeight="1" x14ac:dyDescent="0.3"/>
    <row r="415" ht="13.5" customHeight="1" x14ac:dyDescent="0.3"/>
    <row r="416" ht="13.5" customHeight="1" x14ac:dyDescent="0.3"/>
    <row r="417" ht="13.5" customHeight="1" x14ac:dyDescent="0.3"/>
    <row r="418" ht="13.5" customHeight="1" x14ac:dyDescent="0.3"/>
    <row r="419" ht="13.5" customHeight="1" x14ac:dyDescent="0.3"/>
    <row r="420" ht="13.5" customHeight="1" x14ac:dyDescent="0.3"/>
    <row r="421" ht="13.5" customHeight="1" x14ac:dyDescent="0.3"/>
    <row r="422" ht="13.5" customHeight="1" x14ac:dyDescent="0.3"/>
    <row r="423" ht="13.5" customHeight="1" x14ac:dyDescent="0.3"/>
    <row r="424" ht="13.5" customHeight="1" x14ac:dyDescent="0.3"/>
    <row r="425" ht="13.5" customHeight="1" x14ac:dyDescent="0.3"/>
    <row r="426" ht="13.5" customHeight="1" x14ac:dyDescent="0.3"/>
    <row r="427" ht="13.5" customHeight="1" x14ac:dyDescent="0.3"/>
    <row r="428" ht="13.5" customHeight="1" x14ac:dyDescent="0.3"/>
    <row r="429" ht="13.5" customHeight="1" x14ac:dyDescent="0.3"/>
    <row r="430" ht="13.5" customHeight="1" x14ac:dyDescent="0.3"/>
    <row r="431" ht="13.5" customHeight="1" x14ac:dyDescent="0.3"/>
    <row r="432" ht="13.5" customHeight="1" x14ac:dyDescent="0.3"/>
    <row r="433" ht="13.5" customHeight="1" x14ac:dyDescent="0.3"/>
    <row r="434" ht="13.5" customHeight="1" x14ac:dyDescent="0.3"/>
    <row r="435" ht="13.5" customHeight="1" x14ac:dyDescent="0.3"/>
    <row r="436" ht="13.5" customHeight="1" x14ac:dyDescent="0.3"/>
    <row r="437" ht="13.5" customHeight="1" x14ac:dyDescent="0.3"/>
    <row r="438" ht="13.5" customHeight="1" x14ac:dyDescent="0.3"/>
    <row r="439" ht="13.5" customHeight="1" x14ac:dyDescent="0.3"/>
    <row r="440" ht="13.5" customHeight="1" x14ac:dyDescent="0.3"/>
    <row r="441" ht="13.5" customHeight="1" x14ac:dyDescent="0.3"/>
    <row r="442" ht="13.5" customHeight="1" x14ac:dyDescent="0.3"/>
    <row r="443" ht="13.5" customHeight="1" x14ac:dyDescent="0.3"/>
    <row r="444" ht="13.5" customHeight="1" x14ac:dyDescent="0.3"/>
    <row r="445" ht="13.5" customHeight="1" x14ac:dyDescent="0.3"/>
    <row r="446" ht="13.5" customHeight="1" x14ac:dyDescent="0.3"/>
    <row r="447" ht="13.5" customHeight="1" x14ac:dyDescent="0.3"/>
    <row r="448" ht="13.5" customHeight="1" x14ac:dyDescent="0.3"/>
    <row r="449" ht="13.5" customHeight="1" x14ac:dyDescent="0.3"/>
    <row r="450" ht="13.5" customHeight="1" x14ac:dyDescent="0.3"/>
    <row r="451" ht="13.5" customHeight="1" x14ac:dyDescent="0.3"/>
    <row r="452" ht="13.5" customHeight="1" x14ac:dyDescent="0.3"/>
    <row r="453" ht="13.5" customHeight="1" x14ac:dyDescent="0.3"/>
    <row r="454" ht="13.5" customHeight="1" x14ac:dyDescent="0.3"/>
    <row r="455" ht="13.5" customHeight="1" x14ac:dyDescent="0.3"/>
    <row r="456" ht="13.5" customHeight="1" x14ac:dyDescent="0.3"/>
    <row r="457" ht="13.5" customHeight="1" x14ac:dyDescent="0.3"/>
    <row r="458" ht="13.5" customHeight="1" x14ac:dyDescent="0.3"/>
    <row r="459" ht="13.5" customHeight="1" x14ac:dyDescent="0.3"/>
    <row r="460" ht="13.5" customHeight="1" x14ac:dyDescent="0.3"/>
    <row r="461" ht="13.5" customHeight="1" x14ac:dyDescent="0.3"/>
    <row r="462" ht="13.5" customHeight="1" x14ac:dyDescent="0.3"/>
    <row r="463" ht="13.5" customHeight="1" x14ac:dyDescent="0.3"/>
    <row r="464" ht="13.5" customHeight="1" x14ac:dyDescent="0.3"/>
    <row r="465" ht="13.5" customHeight="1" x14ac:dyDescent="0.3"/>
    <row r="466" ht="13.5" customHeight="1" x14ac:dyDescent="0.3"/>
    <row r="467" ht="13.5" customHeight="1" x14ac:dyDescent="0.3"/>
    <row r="468" ht="13.5" customHeight="1" x14ac:dyDescent="0.3"/>
    <row r="469" ht="13.5" customHeight="1" x14ac:dyDescent="0.3"/>
    <row r="470" ht="13.5" customHeight="1" x14ac:dyDescent="0.3"/>
    <row r="471" ht="13.5" customHeight="1" x14ac:dyDescent="0.3"/>
    <row r="472" ht="13.5" customHeight="1" x14ac:dyDescent="0.3"/>
    <row r="473" ht="13.5" customHeight="1" x14ac:dyDescent="0.3"/>
    <row r="474" ht="13.5" customHeight="1" x14ac:dyDescent="0.3"/>
    <row r="475" ht="13.5" customHeight="1" x14ac:dyDescent="0.3"/>
    <row r="476" ht="13.5" customHeight="1" x14ac:dyDescent="0.3"/>
    <row r="477" ht="13.5" customHeight="1" x14ac:dyDescent="0.3"/>
    <row r="478" ht="13.5" customHeight="1" x14ac:dyDescent="0.3"/>
    <row r="479" ht="13.5" customHeight="1" x14ac:dyDescent="0.3"/>
    <row r="480" ht="13.5" customHeight="1" x14ac:dyDescent="0.3"/>
    <row r="481" ht="13.5" customHeight="1" x14ac:dyDescent="0.3"/>
    <row r="482" ht="13.5" customHeight="1" x14ac:dyDescent="0.3"/>
    <row r="483" ht="13.5" customHeight="1" x14ac:dyDescent="0.3"/>
    <row r="484" ht="13.5" customHeight="1" x14ac:dyDescent="0.3"/>
    <row r="485" ht="13.5" customHeight="1" x14ac:dyDescent="0.3"/>
    <row r="486" ht="13.5" customHeight="1" x14ac:dyDescent="0.3"/>
    <row r="487" ht="13.5" customHeight="1" x14ac:dyDescent="0.3"/>
    <row r="488" ht="13.5" customHeight="1" x14ac:dyDescent="0.3"/>
    <row r="489" ht="13.5" customHeight="1" x14ac:dyDescent="0.3"/>
    <row r="490" ht="13.5" customHeight="1" x14ac:dyDescent="0.3"/>
    <row r="491" ht="13.5" customHeight="1" x14ac:dyDescent="0.3"/>
    <row r="492" ht="13.5" customHeight="1" x14ac:dyDescent="0.3"/>
    <row r="493" ht="13.5" customHeight="1" x14ac:dyDescent="0.3"/>
    <row r="494" ht="13.5" customHeight="1" x14ac:dyDescent="0.3"/>
    <row r="495" ht="13.5" customHeight="1" x14ac:dyDescent="0.3"/>
    <row r="496" ht="13.5" customHeight="1" x14ac:dyDescent="0.3"/>
    <row r="497" ht="13.5" customHeight="1" x14ac:dyDescent="0.3"/>
    <row r="498" ht="13.5" customHeight="1" x14ac:dyDescent="0.3"/>
    <row r="499" ht="13.5" customHeight="1" x14ac:dyDescent="0.3"/>
    <row r="500" ht="13.5" customHeight="1" x14ac:dyDescent="0.3"/>
    <row r="501" ht="13.5" customHeight="1" x14ac:dyDescent="0.3"/>
    <row r="502" ht="13.5" customHeight="1" x14ac:dyDescent="0.3"/>
    <row r="503" ht="13.5" customHeight="1" x14ac:dyDescent="0.3"/>
    <row r="504" ht="13.5" customHeight="1" x14ac:dyDescent="0.3"/>
    <row r="505" ht="13.5" customHeight="1" x14ac:dyDescent="0.3"/>
    <row r="506" ht="13.5" customHeight="1" x14ac:dyDescent="0.3"/>
    <row r="507" ht="13.5" customHeight="1" x14ac:dyDescent="0.3"/>
    <row r="508" ht="13.5" customHeight="1" x14ac:dyDescent="0.3"/>
    <row r="509" ht="13.5" customHeight="1" x14ac:dyDescent="0.3"/>
    <row r="510" ht="13.5" customHeight="1" x14ac:dyDescent="0.3"/>
    <row r="511" ht="13.5" customHeight="1" x14ac:dyDescent="0.3"/>
    <row r="512" ht="13.5" customHeight="1" x14ac:dyDescent="0.3"/>
    <row r="513" ht="13.5" customHeight="1" x14ac:dyDescent="0.3"/>
    <row r="514" ht="13.5" customHeight="1" x14ac:dyDescent="0.3"/>
    <row r="515" ht="13.5" customHeight="1" x14ac:dyDescent="0.3"/>
    <row r="516" ht="13.5" customHeight="1" x14ac:dyDescent="0.3"/>
    <row r="517" ht="13.5" customHeight="1" x14ac:dyDescent="0.3"/>
    <row r="518" ht="13.5" customHeight="1" x14ac:dyDescent="0.3"/>
    <row r="519" ht="13.5" customHeight="1" x14ac:dyDescent="0.3"/>
    <row r="520" ht="13.5" customHeight="1" x14ac:dyDescent="0.3"/>
    <row r="521" ht="13.5" customHeight="1" x14ac:dyDescent="0.3"/>
    <row r="522" ht="13.5" customHeight="1" x14ac:dyDescent="0.3"/>
    <row r="523" ht="13.5" customHeight="1" x14ac:dyDescent="0.3"/>
    <row r="524" ht="13.5" customHeight="1" x14ac:dyDescent="0.3"/>
    <row r="525" ht="13.5" customHeight="1" x14ac:dyDescent="0.3"/>
    <row r="526" ht="13.5" customHeight="1" x14ac:dyDescent="0.3"/>
    <row r="527" ht="13.5" customHeight="1" x14ac:dyDescent="0.3"/>
    <row r="528" ht="13.5" customHeight="1" x14ac:dyDescent="0.3"/>
    <row r="529" ht="13.5" customHeight="1" x14ac:dyDescent="0.3"/>
    <row r="530" ht="13.5" customHeight="1" x14ac:dyDescent="0.3"/>
    <row r="531" ht="13.5" customHeight="1" x14ac:dyDescent="0.3"/>
    <row r="532" ht="13.5" customHeight="1" x14ac:dyDescent="0.3"/>
    <row r="533" ht="13.5" customHeight="1" x14ac:dyDescent="0.3"/>
    <row r="534" ht="13.5" customHeight="1" x14ac:dyDescent="0.3"/>
    <row r="535" ht="13.5" customHeight="1" x14ac:dyDescent="0.3"/>
    <row r="536" ht="13.5" customHeight="1" x14ac:dyDescent="0.3"/>
    <row r="537" ht="13.5" customHeight="1" x14ac:dyDescent="0.3"/>
    <row r="538" ht="13.5" customHeight="1" x14ac:dyDescent="0.3"/>
    <row r="539" ht="13.5" customHeight="1" x14ac:dyDescent="0.3"/>
    <row r="540" ht="13.5" customHeight="1" x14ac:dyDescent="0.3"/>
    <row r="541" ht="13.5" customHeight="1" x14ac:dyDescent="0.3"/>
    <row r="542" ht="13.5" customHeight="1" x14ac:dyDescent="0.3"/>
    <row r="543" ht="13.5" customHeight="1" x14ac:dyDescent="0.3"/>
    <row r="544" ht="13.5" customHeight="1" x14ac:dyDescent="0.3"/>
    <row r="545" ht="13.5" customHeight="1" x14ac:dyDescent="0.3"/>
    <row r="546" ht="13.5" customHeight="1" x14ac:dyDescent="0.3"/>
    <row r="547" ht="13.5" customHeight="1" x14ac:dyDescent="0.3"/>
    <row r="548" ht="13.5" customHeight="1" x14ac:dyDescent="0.3"/>
    <row r="549" ht="13.5" customHeight="1" x14ac:dyDescent="0.3"/>
    <row r="550" ht="13.5" customHeight="1" x14ac:dyDescent="0.3"/>
    <row r="551" ht="13.5" customHeight="1" x14ac:dyDescent="0.3"/>
    <row r="552" ht="13.5" customHeight="1" x14ac:dyDescent="0.3"/>
    <row r="553" ht="13.5" customHeight="1" x14ac:dyDescent="0.3"/>
    <row r="554" ht="13.5" customHeight="1" x14ac:dyDescent="0.3"/>
    <row r="555" ht="13.5" customHeight="1" x14ac:dyDescent="0.3"/>
    <row r="556" ht="13.5" customHeight="1" x14ac:dyDescent="0.3"/>
    <row r="557" ht="13.5" customHeight="1" x14ac:dyDescent="0.3"/>
    <row r="558" ht="13.5" customHeight="1" x14ac:dyDescent="0.3"/>
    <row r="559" ht="13.5" customHeight="1" x14ac:dyDescent="0.3"/>
    <row r="560" ht="13.5" customHeight="1" x14ac:dyDescent="0.3"/>
    <row r="561" ht="13.5" customHeight="1" x14ac:dyDescent="0.3"/>
    <row r="562" ht="13.5" customHeight="1" x14ac:dyDescent="0.3"/>
    <row r="563" ht="13.5" customHeight="1" x14ac:dyDescent="0.3"/>
    <row r="564" ht="13.5" customHeight="1" x14ac:dyDescent="0.3"/>
    <row r="565" ht="13.5" customHeight="1" x14ac:dyDescent="0.3"/>
    <row r="566" ht="13.5" customHeight="1" x14ac:dyDescent="0.3"/>
    <row r="567" ht="13.5" customHeight="1" x14ac:dyDescent="0.3"/>
    <row r="568" ht="13.5" customHeight="1" x14ac:dyDescent="0.3"/>
    <row r="569" ht="13.5" customHeight="1" x14ac:dyDescent="0.3"/>
    <row r="570" ht="13.5" customHeight="1" x14ac:dyDescent="0.3"/>
    <row r="571" ht="13.5" customHeight="1" x14ac:dyDescent="0.3"/>
    <row r="572" ht="13.5" customHeight="1" x14ac:dyDescent="0.3"/>
    <row r="573" ht="13.5" customHeight="1" x14ac:dyDescent="0.3"/>
    <row r="574" ht="13.5" customHeight="1" x14ac:dyDescent="0.3"/>
    <row r="575" ht="13.5" customHeight="1" x14ac:dyDescent="0.3"/>
    <row r="576" ht="13.5" customHeight="1" x14ac:dyDescent="0.3"/>
    <row r="577" ht="13.5" customHeight="1" x14ac:dyDescent="0.3"/>
    <row r="578" ht="13.5" customHeight="1" x14ac:dyDescent="0.3"/>
    <row r="579" ht="13.5" customHeight="1" x14ac:dyDescent="0.3"/>
    <row r="580" ht="13.5" customHeight="1" x14ac:dyDescent="0.3"/>
    <row r="581" ht="13.5" customHeight="1" x14ac:dyDescent="0.3"/>
    <row r="582" ht="13.5" customHeight="1" x14ac:dyDescent="0.3"/>
    <row r="583" ht="13.5" customHeight="1" x14ac:dyDescent="0.3"/>
    <row r="584" ht="13.5" customHeight="1" x14ac:dyDescent="0.3"/>
    <row r="585" ht="13.5" customHeight="1" x14ac:dyDescent="0.3"/>
    <row r="586" ht="13.5" customHeight="1" x14ac:dyDescent="0.3"/>
    <row r="587" ht="13.5" customHeight="1" x14ac:dyDescent="0.3"/>
    <row r="588" ht="13.5" customHeight="1" x14ac:dyDescent="0.3"/>
    <row r="589" ht="13.5" customHeight="1" x14ac:dyDescent="0.3"/>
    <row r="590" ht="13.5" customHeight="1" x14ac:dyDescent="0.3"/>
    <row r="591" ht="13.5" customHeight="1" x14ac:dyDescent="0.3"/>
    <row r="592" ht="13.5" customHeight="1" x14ac:dyDescent="0.3"/>
    <row r="593" ht="13.5" customHeight="1" x14ac:dyDescent="0.3"/>
    <row r="594" ht="13.5" customHeight="1" x14ac:dyDescent="0.3"/>
    <row r="595" ht="13.5" customHeight="1" x14ac:dyDescent="0.3"/>
    <row r="596" ht="13.5" customHeight="1" x14ac:dyDescent="0.3"/>
    <row r="597" ht="13.5" customHeight="1" x14ac:dyDescent="0.3"/>
    <row r="598" ht="13.5" customHeight="1" x14ac:dyDescent="0.3"/>
    <row r="599" ht="13.5" customHeight="1" x14ac:dyDescent="0.3"/>
    <row r="600" ht="13.5" customHeight="1" x14ac:dyDescent="0.3"/>
    <row r="601" ht="13.5" customHeight="1" x14ac:dyDescent="0.3"/>
    <row r="602" ht="13.5" customHeight="1" x14ac:dyDescent="0.3"/>
    <row r="603" ht="13.5" customHeight="1" x14ac:dyDescent="0.3"/>
    <row r="604" ht="13.5" customHeight="1" x14ac:dyDescent="0.3"/>
    <row r="605" ht="13.5" customHeight="1" x14ac:dyDescent="0.3"/>
    <row r="606" ht="13.5" customHeight="1" x14ac:dyDescent="0.3"/>
    <row r="607" ht="13.5" customHeight="1" x14ac:dyDescent="0.3"/>
    <row r="608" ht="13.5" customHeight="1" x14ac:dyDescent="0.3"/>
    <row r="609" ht="13.5" customHeight="1" x14ac:dyDescent="0.3"/>
    <row r="610" ht="13.5" customHeight="1" x14ac:dyDescent="0.3"/>
    <row r="611" ht="13.5" customHeight="1" x14ac:dyDescent="0.3"/>
    <row r="612" ht="13.5" customHeight="1" x14ac:dyDescent="0.3"/>
    <row r="613" ht="13.5" customHeight="1" x14ac:dyDescent="0.3"/>
    <row r="614" ht="13.5" customHeight="1" x14ac:dyDescent="0.3"/>
    <row r="615" ht="13.5" customHeight="1" x14ac:dyDescent="0.3"/>
    <row r="616" ht="13.5" customHeight="1" x14ac:dyDescent="0.3"/>
    <row r="617" ht="13.5" customHeight="1" x14ac:dyDescent="0.3"/>
    <row r="618" ht="13.5" customHeight="1" x14ac:dyDescent="0.3"/>
    <row r="619" ht="13.5" customHeight="1" x14ac:dyDescent="0.3"/>
    <row r="620" ht="13.5" customHeight="1" x14ac:dyDescent="0.3"/>
    <row r="621" ht="13.5" customHeight="1" x14ac:dyDescent="0.3"/>
    <row r="622" ht="13.5" customHeight="1" x14ac:dyDescent="0.3"/>
    <row r="623" ht="13.5" customHeight="1" x14ac:dyDescent="0.3"/>
    <row r="624" ht="13.5" customHeight="1" x14ac:dyDescent="0.3"/>
    <row r="625" ht="13.5" customHeight="1" x14ac:dyDescent="0.3"/>
    <row r="626" ht="13.5" customHeight="1" x14ac:dyDescent="0.3"/>
    <row r="627" ht="13.5" customHeight="1" x14ac:dyDescent="0.3"/>
    <row r="628" ht="13.5" customHeight="1" x14ac:dyDescent="0.3"/>
    <row r="629" ht="13.5" customHeight="1" x14ac:dyDescent="0.3"/>
    <row r="630" ht="13.5" customHeight="1" x14ac:dyDescent="0.3"/>
    <row r="631" ht="13.5" customHeight="1" x14ac:dyDescent="0.3"/>
    <row r="632" ht="13.5" customHeight="1" x14ac:dyDescent="0.3"/>
    <row r="633" ht="13.5" customHeight="1" x14ac:dyDescent="0.3"/>
    <row r="634" ht="13.5" customHeight="1" x14ac:dyDescent="0.3"/>
    <row r="635" ht="13.5" customHeight="1" x14ac:dyDescent="0.3"/>
    <row r="636" ht="13.5" customHeight="1" x14ac:dyDescent="0.3"/>
    <row r="637" ht="13.5" customHeight="1" x14ac:dyDescent="0.3"/>
    <row r="638" ht="13.5" customHeight="1" x14ac:dyDescent="0.3"/>
    <row r="639" ht="13.5" customHeight="1" x14ac:dyDescent="0.3"/>
    <row r="640" ht="13.5" customHeight="1" x14ac:dyDescent="0.3"/>
    <row r="641" ht="13.5" customHeight="1" x14ac:dyDescent="0.3"/>
    <row r="642" ht="13.5" customHeight="1" x14ac:dyDescent="0.3"/>
    <row r="643" ht="13.5" customHeight="1" x14ac:dyDescent="0.3"/>
    <row r="644" ht="13.5" customHeight="1" x14ac:dyDescent="0.3"/>
    <row r="645" ht="13.5" customHeight="1" x14ac:dyDescent="0.3"/>
    <row r="646" ht="13.5" customHeight="1" x14ac:dyDescent="0.3"/>
    <row r="647" ht="13.5" customHeight="1" x14ac:dyDescent="0.3"/>
    <row r="648" ht="13.5" customHeight="1" x14ac:dyDescent="0.3"/>
    <row r="649" ht="13.5" customHeight="1" x14ac:dyDescent="0.3"/>
    <row r="650" ht="13.5" customHeight="1" x14ac:dyDescent="0.3"/>
    <row r="651" ht="13.5" customHeight="1" x14ac:dyDescent="0.3"/>
    <row r="652" ht="13.5" customHeight="1" x14ac:dyDescent="0.3"/>
    <row r="653" ht="13.5" customHeight="1" x14ac:dyDescent="0.3"/>
    <row r="654" ht="13.5" customHeight="1" x14ac:dyDescent="0.3"/>
    <row r="655" ht="13.5" customHeight="1" x14ac:dyDescent="0.3"/>
    <row r="656" ht="13.5" customHeight="1" x14ac:dyDescent="0.3"/>
    <row r="657" ht="13.5" customHeight="1" x14ac:dyDescent="0.3"/>
    <row r="658" ht="13.5" customHeight="1" x14ac:dyDescent="0.3"/>
    <row r="659" ht="13.5" customHeight="1" x14ac:dyDescent="0.3"/>
    <row r="660" ht="13.5" customHeight="1" x14ac:dyDescent="0.3"/>
    <row r="661" ht="13.5" customHeight="1" x14ac:dyDescent="0.3"/>
    <row r="662" ht="13.5" customHeight="1" x14ac:dyDescent="0.3"/>
    <row r="663" ht="13.5" customHeight="1" x14ac:dyDescent="0.3"/>
    <row r="664" ht="13.5" customHeight="1" x14ac:dyDescent="0.3"/>
    <row r="665" ht="13.5" customHeight="1" x14ac:dyDescent="0.3"/>
    <row r="666" ht="13.5" customHeight="1" x14ac:dyDescent="0.3"/>
    <row r="667" ht="13.5" customHeight="1" x14ac:dyDescent="0.3"/>
    <row r="668" ht="13.5" customHeight="1" x14ac:dyDescent="0.3"/>
    <row r="669" ht="13.5" customHeight="1" x14ac:dyDescent="0.3"/>
    <row r="670" ht="13.5" customHeight="1" x14ac:dyDescent="0.3"/>
    <row r="671" ht="13.5" customHeight="1" x14ac:dyDescent="0.3"/>
    <row r="672" ht="13.5" customHeight="1" x14ac:dyDescent="0.3"/>
    <row r="673" ht="13.5" customHeight="1" x14ac:dyDescent="0.3"/>
    <row r="674" ht="13.5" customHeight="1" x14ac:dyDescent="0.3"/>
    <row r="675" ht="13.5" customHeight="1" x14ac:dyDescent="0.3"/>
    <row r="676" ht="13.5" customHeight="1" x14ac:dyDescent="0.3"/>
    <row r="677" ht="13.5" customHeight="1" x14ac:dyDescent="0.3"/>
    <row r="678" ht="13.5" customHeight="1" x14ac:dyDescent="0.3"/>
    <row r="679" ht="13.5" customHeight="1" x14ac:dyDescent="0.3"/>
    <row r="680" ht="13.5" customHeight="1" x14ac:dyDescent="0.3"/>
    <row r="681" ht="13.5" customHeight="1" x14ac:dyDescent="0.3"/>
    <row r="682" ht="13.5" customHeight="1" x14ac:dyDescent="0.3"/>
    <row r="683" ht="13.5" customHeight="1" x14ac:dyDescent="0.3"/>
    <row r="684" ht="13.5" customHeight="1" x14ac:dyDescent="0.3"/>
    <row r="685" ht="13.5" customHeight="1" x14ac:dyDescent="0.3"/>
    <row r="686" ht="13.5" customHeight="1" x14ac:dyDescent="0.3"/>
    <row r="687" ht="13.5" customHeight="1" x14ac:dyDescent="0.3"/>
    <row r="688" ht="13.5" customHeight="1" x14ac:dyDescent="0.3"/>
    <row r="689" ht="13.5" customHeight="1" x14ac:dyDescent="0.3"/>
    <row r="690" ht="13.5" customHeight="1" x14ac:dyDescent="0.3"/>
    <row r="691" ht="13.5" customHeight="1" x14ac:dyDescent="0.3"/>
    <row r="692" ht="13.5" customHeight="1" x14ac:dyDescent="0.3"/>
    <row r="693" ht="13.5" customHeight="1" x14ac:dyDescent="0.3"/>
    <row r="694" ht="13.5" customHeight="1" x14ac:dyDescent="0.3"/>
    <row r="695" ht="13.5" customHeight="1" x14ac:dyDescent="0.3"/>
    <row r="696" ht="13.5" customHeight="1" x14ac:dyDescent="0.3"/>
    <row r="697" ht="13.5" customHeight="1" x14ac:dyDescent="0.3"/>
    <row r="698" ht="13.5" customHeight="1" x14ac:dyDescent="0.3"/>
    <row r="699" ht="13.5" customHeight="1" x14ac:dyDescent="0.3"/>
    <row r="700" ht="13.5" customHeight="1" x14ac:dyDescent="0.3"/>
    <row r="701" ht="13.5" customHeight="1" x14ac:dyDescent="0.3"/>
    <row r="702" ht="13.5" customHeight="1" x14ac:dyDescent="0.3"/>
    <row r="703" ht="13.5" customHeight="1" x14ac:dyDescent="0.3"/>
    <row r="704" ht="13.5" customHeight="1" x14ac:dyDescent="0.3"/>
    <row r="705" ht="13.5" customHeight="1" x14ac:dyDescent="0.3"/>
    <row r="706" ht="13.5" customHeight="1" x14ac:dyDescent="0.3"/>
    <row r="707" ht="13.5" customHeight="1" x14ac:dyDescent="0.3"/>
    <row r="708" ht="13.5" customHeight="1" x14ac:dyDescent="0.3"/>
    <row r="709" ht="13.5" customHeight="1" x14ac:dyDescent="0.3"/>
    <row r="710" ht="13.5" customHeight="1" x14ac:dyDescent="0.3"/>
    <row r="711" ht="13.5" customHeight="1" x14ac:dyDescent="0.3"/>
    <row r="712" ht="13.5" customHeight="1" x14ac:dyDescent="0.3"/>
    <row r="713" ht="13.5" customHeight="1" x14ac:dyDescent="0.3"/>
    <row r="714" ht="13.5" customHeight="1" x14ac:dyDescent="0.3"/>
    <row r="715" ht="13.5" customHeight="1" x14ac:dyDescent="0.3"/>
    <row r="716" ht="13.5" customHeight="1" x14ac:dyDescent="0.3"/>
    <row r="717" ht="13.5" customHeight="1" x14ac:dyDescent="0.3"/>
    <row r="718" ht="13.5" customHeight="1" x14ac:dyDescent="0.3"/>
    <row r="719" ht="13.5" customHeight="1" x14ac:dyDescent="0.3"/>
    <row r="720" ht="13.5" customHeight="1" x14ac:dyDescent="0.3"/>
    <row r="721" ht="13.5" customHeight="1" x14ac:dyDescent="0.3"/>
    <row r="722" ht="13.5" customHeight="1" x14ac:dyDescent="0.3"/>
    <row r="723" ht="13.5" customHeight="1" x14ac:dyDescent="0.3"/>
    <row r="724" ht="13.5" customHeight="1" x14ac:dyDescent="0.3"/>
    <row r="725" ht="13.5" customHeight="1" x14ac:dyDescent="0.3"/>
    <row r="726" ht="13.5" customHeight="1" x14ac:dyDescent="0.3"/>
    <row r="727" ht="13.5" customHeight="1" x14ac:dyDescent="0.3"/>
    <row r="728" ht="13.5" customHeight="1" x14ac:dyDescent="0.3"/>
    <row r="729" ht="13.5" customHeight="1" x14ac:dyDescent="0.3"/>
    <row r="730" ht="13.5" customHeight="1" x14ac:dyDescent="0.3"/>
    <row r="731" ht="13.5" customHeight="1" x14ac:dyDescent="0.3"/>
    <row r="732" ht="13.5" customHeight="1" x14ac:dyDescent="0.3"/>
    <row r="733" ht="13.5" customHeight="1" x14ac:dyDescent="0.3"/>
    <row r="734" ht="13.5" customHeight="1" x14ac:dyDescent="0.3"/>
    <row r="735" ht="13.5" customHeight="1" x14ac:dyDescent="0.3"/>
    <row r="736" ht="13.5" customHeight="1" x14ac:dyDescent="0.3"/>
    <row r="737" ht="13.5" customHeight="1" x14ac:dyDescent="0.3"/>
    <row r="738" ht="13.5" customHeight="1" x14ac:dyDescent="0.3"/>
    <row r="739" ht="13.5" customHeight="1" x14ac:dyDescent="0.3"/>
    <row r="740" ht="13.5" customHeight="1" x14ac:dyDescent="0.3"/>
    <row r="741" ht="13.5" customHeight="1" x14ac:dyDescent="0.3"/>
    <row r="742" ht="13.5" customHeight="1" x14ac:dyDescent="0.3"/>
    <row r="743" ht="13.5" customHeight="1" x14ac:dyDescent="0.3"/>
    <row r="744" ht="13.5" customHeight="1" x14ac:dyDescent="0.3"/>
    <row r="745" ht="13.5" customHeight="1" x14ac:dyDescent="0.3"/>
    <row r="746" ht="13.5" customHeight="1" x14ac:dyDescent="0.3"/>
    <row r="747" ht="13.5" customHeight="1" x14ac:dyDescent="0.3"/>
    <row r="748" ht="13.5" customHeight="1" x14ac:dyDescent="0.3"/>
    <row r="749" ht="13.5" customHeight="1" x14ac:dyDescent="0.3"/>
    <row r="750" ht="13.5" customHeight="1" x14ac:dyDescent="0.3"/>
    <row r="751" ht="13.5" customHeight="1" x14ac:dyDescent="0.3"/>
    <row r="752" ht="13.5" customHeight="1" x14ac:dyDescent="0.3"/>
    <row r="753" ht="13.5" customHeight="1" x14ac:dyDescent="0.3"/>
    <row r="754" ht="13.5" customHeight="1" x14ac:dyDescent="0.3"/>
    <row r="755" ht="13.5" customHeight="1" x14ac:dyDescent="0.3"/>
    <row r="756" ht="13.5" customHeight="1" x14ac:dyDescent="0.3"/>
    <row r="757" ht="13.5" customHeight="1" x14ac:dyDescent="0.3"/>
    <row r="758" ht="13.5" customHeight="1" x14ac:dyDescent="0.3"/>
    <row r="759" ht="13.5" customHeight="1" x14ac:dyDescent="0.3"/>
    <row r="760" ht="13.5" customHeight="1" x14ac:dyDescent="0.3"/>
    <row r="761" ht="13.5" customHeight="1" x14ac:dyDescent="0.3"/>
    <row r="762" ht="13.5" customHeight="1" x14ac:dyDescent="0.3"/>
    <row r="763" ht="13.5" customHeight="1" x14ac:dyDescent="0.3"/>
    <row r="764" ht="13.5" customHeight="1" x14ac:dyDescent="0.3"/>
    <row r="765" ht="13.5" customHeight="1" x14ac:dyDescent="0.3"/>
    <row r="766" ht="13.5" customHeight="1" x14ac:dyDescent="0.3"/>
    <row r="767" ht="13.5" customHeight="1" x14ac:dyDescent="0.3"/>
    <row r="768" ht="13.5" customHeight="1" x14ac:dyDescent="0.3"/>
    <row r="769" ht="13.5" customHeight="1" x14ac:dyDescent="0.3"/>
    <row r="770" ht="13.5" customHeight="1" x14ac:dyDescent="0.3"/>
    <row r="771" ht="13.5" customHeight="1" x14ac:dyDescent="0.3"/>
    <row r="772" ht="13.5" customHeight="1" x14ac:dyDescent="0.3"/>
    <row r="773" ht="13.5" customHeight="1" x14ac:dyDescent="0.3"/>
    <row r="774" ht="13.5" customHeight="1" x14ac:dyDescent="0.3"/>
    <row r="775" ht="13.5" customHeight="1" x14ac:dyDescent="0.3"/>
    <row r="776" ht="13.5" customHeight="1" x14ac:dyDescent="0.3"/>
    <row r="777" ht="13.5" customHeight="1" x14ac:dyDescent="0.3"/>
    <row r="778" ht="13.5" customHeight="1" x14ac:dyDescent="0.3"/>
    <row r="779" ht="13.5" customHeight="1" x14ac:dyDescent="0.3"/>
    <row r="780" ht="13.5" customHeight="1" x14ac:dyDescent="0.3"/>
    <row r="781" ht="13.5" customHeight="1" x14ac:dyDescent="0.3"/>
    <row r="782" ht="13.5" customHeight="1" x14ac:dyDescent="0.3"/>
    <row r="783" ht="13.5" customHeight="1" x14ac:dyDescent="0.3"/>
    <row r="784" ht="13.5" customHeight="1" x14ac:dyDescent="0.3"/>
    <row r="785" ht="13.5" customHeight="1" x14ac:dyDescent="0.3"/>
    <row r="786" ht="13.5" customHeight="1" x14ac:dyDescent="0.3"/>
    <row r="787" ht="13.5" customHeight="1" x14ac:dyDescent="0.3"/>
    <row r="788" ht="13.5" customHeight="1" x14ac:dyDescent="0.3"/>
    <row r="789" ht="13.5" customHeight="1" x14ac:dyDescent="0.3"/>
    <row r="790" ht="13.5" customHeight="1" x14ac:dyDescent="0.3"/>
    <row r="791" ht="13.5" customHeight="1" x14ac:dyDescent="0.3"/>
    <row r="792" ht="13.5" customHeight="1" x14ac:dyDescent="0.3"/>
    <row r="793" ht="13.5" customHeight="1" x14ac:dyDescent="0.3"/>
    <row r="794" ht="13.5" customHeight="1" x14ac:dyDescent="0.3"/>
    <row r="795" ht="13.5" customHeight="1" x14ac:dyDescent="0.3"/>
    <row r="796" ht="13.5" customHeight="1" x14ac:dyDescent="0.3"/>
    <row r="797" ht="13.5" customHeight="1" x14ac:dyDescent="0.3"/>
    <row r="798" ht="13.5" customHeight="1" x14ac:dyDescent="0.3"/>
    <row r="799" ht="13.5" customHeight="1" x14ac:dyDescent="0.3"/>
    <row r="800" ht="13.5" customHeight="1" x14ac:dyDescent="0.3"/>
    <row r="801" ht="13.5" customHeight="1" x14ac:dyDescent="0.3"/>
    <row r="802" ht="13.5" customHeight="1" x14ac:dyDescent="0.3"/>
    <row r="803" ht="13.5" customHeight="1" x14ac:dyDescent="0.3"/>
    <row r="804" ht="13.5" customHeight="1" x14ac:dyDescent="0.3"/>
    <row r="805" ht="13.5" customHeight="1" x14ac:dyDescent="0.3"/>
    <row r="806" ht="13.5" customHeight="1" x14ac:dyDescent="0.3"/>
    <row r="807" ht="13.5" customHeight="1" x14ac:dyDescent="0.3"/>
    <row r="808" ht="13.5" customHeight="1" x14ac:dyDescent="0.3"/>
    <row r="809" ht="13.5" customHeight="1" x14ac:dyDescent="0.3"/>
    <row r="810" ht="13.5" customHeight="1" x14ac:dyDescent="0.3"/>
    <row r="811" ht="13.5" customHeight="1" x14ac:dyDescent="0.3"/>
    <row r="812" ht="13.5" customHeight="1" x14ac:dyDescent="0.3"/>
    <row r="813" ht="13.5" customHeight="1" x14ac:dyDescent="0.3"/>
    <row r="814" ht="13.5" customHeight="1" x14ac:dyDescent="0.3"/>
    <row r="815" ht="13.5" customHeight="1" x14ac:dyDescent="0.3"/>
    <row r="816" ht="13.5" customHeight="1" x14ac:dyDescent="0.3"/>
    <row r="817" ht="13.5" customHeight="1" x14ac:dyDescent="0.3"/>
    <row r="818" ht="13.5" customHeight="1" x14ac:dyDescent="0.3"/>
    <row r="819" ht="13.5" customHeight="1" x14ac:dyDescent="0.3"/>
    <row r="820" ht="13.5" customHeight="1" x14ac:dyDescent="0.3"/>
    <row r="821" ht="13.5" customHeight="1" x14ac:dyDescent="0.3"/>
    <row r="822" ht="13.5" customHeight="1" x14ac:dyDescent="0.3"/>
    <row r="823" ht="13.5" customHeight="1" x14ac:dyDescent="0.3"/>
    <row r="824" ht="13.5" customHeight="1" x14ac:dyDescent="0.3"/>
    <row r="825" ht="13.5" customHeight="1" x14ac:dyDescent="0.3"/>
    <row r="826" ht="13.5" customHeight="1" x14ac:dyDescent="0.3"/>
    <row r="827" ht="13.5" customHeight="1" x14ac:dyDescent="0.3"/>
    <row r="828" ht="13.5" customHeight="1" x14ac:dyDescent="0.3"/>
    <row r="829" ht="13.5" customHeight="1" x14ac:dyDescent="0.3"/>
    <row r="830" ht="13.5" customHeight="1" x14ac:dyDescent="0.3"/>
    <row r="831" ht="13.5" customHeight="1" x14ac:dyDescent="0.3"/>
    <row r="832" ht="13.5" customHeight="1" x14ac:dyDescent="0.3"/>
    <row r="833" ht="13.5" customHeight="1" x14ac:dyDescent="0.3"/>
    <row r="834" ht="13.5" customHeight="1" x14ac:dyDescent="0.3"/>
    <row r="835" ht="13.5" customHeight="1" x14ac:dyDescent="0.3"/>
    <row r="836" ht="13.5" customHeight="1" x14ac:dyDescent="0.3"/>
    <row r="837" ht="13.5" customHeight="1" x14ac:dyDescent="0.3"/>
    <row r="838" ht="13.5" customHeight="1" x14ac:dyDescent="0.3"/>
    <row r="839" ht="13.5" customHeight="1" x14ac:dyDescent="0.3"/>
    <row r="840" ht="13.5" customHeight="1" x14ac:dyDescent="0.3"/>
    <row r="841" ht="13.5" customHeight="1" x14ac:dyDescent="0.3"/>
    <row r="842" ht="13.5" customHeight="1" x14ac:dyDescent="0.3"/>
    <row r="843" ht="13.5" customHeight="1" x14ac:dyDescent="0.3"/>
    <row r="844" ht="13.5" customHeight="1" x14ac:dyDescent="0.3"/>
    <row r="845" ht="13.5" customHeight="1" x14ac:dyDescent="0.3"/>
    <row r="846" ht="13.5" customHeight="1" x14ac:dyDescent="0.3"/>
    <row r="847" ht="13.5" customHeight="1" x14ac:dyDescent="0.3"/>
    <row r="848" ht="13.5" customHeight="1" x14ac:dyDescent="0.3"/>
    <row r="849" ht="13.5" customHeight="1" x14ac:dyDescent="0.3"/>
    <row r="850" ht="13.5" customHeight="1" x14ac:dyDescent="0.3"/>
    <row r="851" ht="13.5" customHeight="1" x14ac:dyDescent="0.3"/>
    <row r="852" ht="13.5" customHeight="1" x14ac:dyDescent="0.3"/>
    <row r="853" ht="13.5" customHeight="1" x14ac:dyDescent="0.3"/>
    <row r="854" ht="13.5" customHeight="1" x14ac:dyDescent="0.3"/>
    <row r="855" ht="13.5" customHeight="1" x14ac:dyDescent="0.3"/>
    <row r="856" ht="13.5" customHeight="1" x14ac:dyDescent="0.3"/>
    <row r="857" ht="13.5" customHeight="1" x14ac:dyDescent="0.3"/>
    <row r="858" ht="13.5" customHeight="1" x14ac:dyDescent="0.3"/>
    <row r="859" ht="13.5" customHeight="1" x14ac:dyDescent="0.3"/>
    <row r="860" ht="13.5" customHeight="1" x14ac:dyDescent="0.3"/>
    <row r="861" ht="13.5" customHeight="1" x14ac:dyDescent="0.3"/>
    <row r="862" ht="13.5" customHeight="1" x14ac:dyDescent="0.3"/>
    <row r="863" ht="13.5" customHeight="1" x14ac:dyDescent="0.3"/>
    <row r="864" ht="13.5" customHeight="1" x14ac:dyDescent="0.3"/>
    <row r="865" ht="13.5" customHeight="1" x14ac:dyDescent="0.3"/>
    <row r="866" ht="13.5" customHeight="1" x14ac:dyDescent="0.3"/>
    <row r="867" ht="13.5" customHeight="1" x14ac:dyDescent="0.3"/>
    <row r="868" ht="13.5" customHeight="1" x14ac:dyDescent="0.3"/>
    <row r="869" ht="13.5" customHeight="1" x14ac:dyDescent="0.3"/>
    <row r="870" ht="13.5" customHeight="1" x14ac:dyDescent="0.3"/>
    <row r="871" ht="13.5" customHeight="1" x14ac:dyDescent="0.3"/>
    <row r="872" ht="13.5" customHeight="1" x14ac:dyDescent="0.3"/>
    <row r="873" ht="13.5" customHeight="1" x14ac:dyDescent="0.3"/>
    <row r="874" ht="13.5" customHeight="1" x14ac:dyDescent="0.3"/>
    <row r="875" ht="13.5" customHeight="1" x14ac:dyDescent="0.3"/>
    <row r="876" ht="13.5" customHeight="1" x14ac:dyDescent="0.3"/>
    <row r="877" ht="13.5" customHeight="1" x14ac:dyDescent="0.3"/>
    <row r="878" ht="13.5" customHeight="1" x14ac:dyDescent="0.3"/>
    <row r="879" ht="13.5" customHeight="1" x14ac:dyDescent="0.3"/>
    <row r="880" ht="13.5" customHeight="1" x14ac:dyDescent="0.3"/>
    <row r="881" ht="13.5" customHeight="1" x14ac:dyDescent="0.3"/>
    <row r="882" ht="13.5" customHeight="1" x14ac:dyDescent="0.3"/>
    <row r="883" ht="13.5" customHeight="1" x14ac:dyDescent="0.3"/>
    <row r="884" ht="13.5" customHeight="1" x14ac:dyDescent="0.3"/>
    <row r="885" ht="13.5" customHeight="1" x14ac:dyDescent="0.3"/>
    <row r="886" ht="13.5" customHeight="1" x14ac:dyDescent="0.3"/>
    <row r="887" ht="13.5" customHeight="1" x14ac:dyDescent="0.3"/>
    <row r="888" ht="13.5" customHeight="1" x14ac:dyDescent="0.3"/>
    <row r="889" ht="13.5" customHeight="1" x14ac:dyDescent="0.3"/>
    <row r="890" ht="13.5" customHeight="1" x14ac:dyDescent="0.3"/>
    <row r="891" ht="13.5" customHeight="1" x14ac:dyDescent="0.3"/>
    <row r="892" ht="13.5" customHeight="1" x14ac:dyDescent="0.3"/>
    <row r="893" ht="13.5" customHeight="1" x14ac:dyDescent="0.3"/>
    <row r="894" ht="13.5" customHeight="1" x14ac:dyDescent="0.3"/>
    <row r="895" ht="13.5" customHeight="1" x14ac:dyDescent="0.3"/>
    <row r="896" ht="13.5" customHeight="1" x14ac:dyDescent="0.3"/>
    <row r="897" ht="13.5" customHeight="1" x14ac:dyDescent="0.3"/>
    <row r="898" ht="13.5" customHeight="1" x14ac:dyDescent="0.3"/>
    <row r="899" ht="13.5" customHeight="1" x14ac:dyDescent="0.3"/>
    <row r="900" ht="13.5" customHeight="1" x14ac:dyDescent="0.3"/>
    <row r="901" ht="13.5" customHeight="1" x14ac:dyDescent="0.3"/>
    <row r="902" ht="13.5" customHeight="1" x14ac:dyDescent="0.3"/>
    <row r="903" ht="13.5" customHeight="1" x14ac:dyDescent="0.3"/>
    <row r="904" ht="13.5" customHeight="1" x14ac:dyDescent="0.3"/>
    <row r="905" ht="13.5" customHeight="1" x14ac:dyDescent="0.3"/>
    <row r="906" ht="13.5" customHeight="1" x14ac:dyDescent="0.3"/>
    <row r="907" ht="13.5" customHeight="1" x14ac:dyDescent="0.3"/>
    <row r="908" ht="13.5" customHeight="1" x14ac:dyDescent="0.3"/>
    <row r="909" ht="13.5" customHeight="1" x14ac:dyDescent="0.3"/>
    <row r="910" ht="13.5" customHeight="1" x14ac:dyDescent="0.3"/>
    <row r="911" ht="13.5" customHeight="1" x14ac:dyDescent="0.3"/>
    <row r="912" ht="13.5" customHeight="1" x14ac:dyDescent="0.3"/>
    <row r="913" ht="13.5" customHeight="1" x14ac:dyDescent="0.3"/>
    <row r="914" ht="13.5" customHeight="1" x14ac:dyDescent="0.3"/>
    <row r="915" ht="13.5" customHeight="1" x14ac:dyDescent="0.3"/>
    <row r="916" ht="13.5" customHeight="1" x14ac:dyDescent="0.3"/>
    <row r="917" ht="13.5" customHeight="1" x14ac:dyDescent="0.3"/>
    <row r="918" ht="13.5" customHeight="1" x14ac:dyDescent="0.3"/>
    <row r="919" ht="13.5" customHeight="1" x14ac:dyDescent="0.3"/>
    <row r="920" ht="13.5" customHeight="1" x14ac:dyDescent="0.3"/>
    <row r="921" ht="13.5" customHeight="1" x14ac:dyDescent="0.3"/>
    <row r="922" ht="13.5" customHeight="1" x14ac:dyDescent="0.3"/>
    <row r="923" ht="13.5" customHeight="1" x14ac:dyDescent="0.3"/>
    <row r="924" ht="13.5" customHeight="1" x14ac:dyDescent="0.3"/>
    <row r="925" ht="13.5" customHeight="1" x14ac:dyDescent="0.3"/>
    <row r="926" ht="13.5" customHeight="1" x14ac:dyDescent="0.3"/>
    <row r="927" ht="13.5" customHeight="1" x14ac:dyDescent="0.3"/>
    <row r="928" ht="13.5" customHeight="1" x14ac:dyDescent="0.3"/>
    <row r="929" ht="13.5" customHeight="1" x14ac:dyDescent="0.3"/>
    <row r="930" ht="13.5" customHeight="1" x14ac:dyDescent="0.3"/>
    <row r="931" ht="13.5" customHeight="1" x14ac:dyDescent="0.3"/>
    <row r="932" ht="13.5" customHeight="1" x14ac:dyDescent="0.3"/>
    <row r="933" ht="13.5" customHeight="1" x14ac:dyDescent="0.3"/>
    <row r="934" ht="13.5" customHeight="1" x14ac:dyDescent="0.3"/>
    <row r="935" ht="13.5" customHeight="1" x14ac:dyDescent="0.3"/>
    <row r="936" ht="13.5" customHeight="1" x14ac:dyDescent="0.3"/>
    <row r="937" ht="13.5" customHeight="1" x14ac:dyDescent="0.3"/>
    <row r="938" ht="13.5" customHeight="1" x14ac:dyDescent="0.3"/>
    <row r="939" ht="13.5" customHeight="1" x14ac:dyDescent="0.3"/>
    <row r="940" ht="13.5" customHeight="1" x14ac:dyDescent="0.3"/>
    <row r="941" ht="13.5" customHeight="1" x14ac:dyDescent="0.3"/>
    <row r="942" ht="13.5" customHeight="1" x14ac:dyDescent="0.3"/>
    <row r="943" ht="13.5" customHeight="1" x14ac:dyDescent="0.3"/>
    <row r="944" ht="13.5" customHeight="1" x14ac:dyDescent="0.3"/>
    <row r="945" ht="13.5" customHeight="1" x14ac:dyDescent="0.3"/>
    <row r="946" ht="13.5" customHeight="1" x14ac:dyDescent="0.3"/>
    <row r="947" ht="13.5" customHeight="1" x14ac:dyDescent="0.3"/>
    <row r="948" ht="13.5" customHeight="1" x14ac:dyDescent="0.3"/>
    <row r="949" ht="13.5" customHeight="1" x14ac:dyDescent="0.3"/>
    <row r="950" ht="13.5" customHeight="1" x14ac:dyDescent="0.3"/>
    <row r="951" ht="13.5" customHeight="1" x14ac:dyDescent="0.3"/>
    <row r="952" ht="13.5" customHeight="1" x14ac:dyDescent="0.3"/>
    <row r="953" ht="13.5" customHeight="1" x14ac:dyDescent="0.3"/>
    <row r="954" ht="13.5" customHeight="1" x14ac:dyDescent="0.3"/>
    <row r="955" ht="13.5" customHeight="1" x14ac:dyDescent="0.3"/>
    <row r="956" ht="13.5" customHeight="1" x14ac:dyDescent="0.3"/>
    <row r="957" ht="13.5" customHeight="1" x14ac:dyDescent="0.3"/>
    <row r="958" ht="13.5" customHeight="1" x14ac:dyDescent="0.3"/>
    <row r="959" ht="13.5" customHeight="1" x14ac:dyDescent="0.3"/>
    <row r="960" ht="13.5" customHeight="1" x14ac:dyDescent="0.3"/>
    <row r="961" ht="13.5" customHeight="1" x14ac:dyDescent="0.3"/>
    <row r="962" ht="13.5" customHeight="1" x14ac:dyDescent="0.3"/>
    <row r="963" ht="13.5" customHeight="1" x14ac:dyDescent="0.3"/>
    <row r="964" ht="13.5" customHeight="1" x14ac:dyDescent="0.3"/>
    <row r="965" ht="13.5" customHeight="1" x14ac:dyDescent="0.3"/>
    <row r="966" ht="13.5" customHeight="1" x14ac:dyDescent="0.3"/>
    <row r="967" ht="13.5" customHeight="1" x14ac:dyDescent="0.3"/>
    <row r="968" ht="13.5" customHeight="1" x14ac:dyDescent="0.3"/>
    <row r="969" ht="13.5" customHeight="1" x14ac:dyDescent="0.3"/>
    <row r="970" ht="13.5" customHeight="1" x14ac:dyDescent="0.3"/>
    <row r="971" ht="13.5" customHeight="1" x14ac:dyDescent="0.3"/>
    <row r="972" ht="13.5" customHeight="1" x14ac:dyDescent="0.3"/>
    <row r="973" ht="13.5" customHeight="1" x14ac:dyDescent="0.3"/>
    <row r="974" ht="13.5" customHeight="1" x14ac:dyDescent="0.3"/>
    <row r="975" ht="13.5" customHeight="1" x14ac:dyDescent="0.3"/>
    <row r="976" ht="13.5" customHeight="1" x14ac:dyDescent="0.3"/>
    <row r="977" ht="13.5" customHeight="1" x14ac:dyDescent="0.3"/>
    <row r="978" ht="13.5" customHeight="1" x14ac:dyDescent="0.3"/>
    <row r="979" ht="13.5" customHeight="1" x14ac:dyDescent="0.3"/>
    <row r="980" ht="13.5" customHeight="1" x14ac:dyDescent="0.3"/>
    <row r="981" ht="13.5" customHeight="1" x14ac:dyDescent="0.3"/>
    <row r="982" ht="13.5" customHeight="1" x14ac:dyDescent="0.3"/>
    <row r="983" ht="13.5" customHeight="1" x14ac:dyDescent="0.3"/>
    <row r="984" ht="13.5" customHeight="1" x14ac:dyDescent="0.3"/>
    <row r="985" ht="13.5" customHeight="1" x14ac:dyDescent="0.3"/>
    <row r="986" ht="13.5" customHeight="1" x14ac:dyDescent="0.3"/>
    <row r="987" ht="13.5" customHeight="1" x14ac:dyDescent="0.3"/>
    <row r="988" ht="13.5" customHeight="1" x14ac:dyDescent="0.3"/>
    <row r="989" ht="13.5" customHeight="1" x14ac:dyDescent="0.3"/>
    <row r="990" ht="13.5" customHeight="1" x14ac:dyDescent="0.3"/>
    <row r="991" ht="13.5" customHeight="1" x14ac:dyDescent="0.3"/>
    <row r="992" ht="13.5" customHeight="1" x14ac:dyDescent="0.3"/>
    <row r="993" ht="13.5" customHeight="1" x14ac:dyDescent="0.3"/>
    <row r="994" ht="13.5" customHeight="1" x14ac:dyDescent="0.3"/>
    <row r="995" ht="13.5" customHeight="1" x14ac:dyDescent="0.3"/>
    <row r="996" ht="13.5" customHeight="1" x14ac:dyDescent="0.3"/>
  </sheetData>
  <mergeCells count="16">
    <mergeCell ref="CQ5:CQ6"/>
    <mergeCell ref="CX5:CX6"/>
    <mergeCell ref="AK4:AV4"/>
    <mergeCell ref="AW4:BK4"/>
    <mergeCell ref="BO4:BT4"/>
    <mergeCell ref="BU4:CD4"/>
    <mergeCell ref="CK4:CQ4"/>
    <mergeCell ref="AV5:AV6"/>
    <mergeCell ref="BT5:BT6"/>
    <mergeCell ref="CR4:CX4"/>
    <mergeCell ref="BL4:BN4"/>
    <mergeCell ref="BK5:BK6"/>
    <mergeCell ref="BN5:BN6"/>
    <mergeCell ref="CE4:CJ4"/>
    <mergeCell ref="CD5:CD6"/>
    <mergeCell ref="CJ5:CJ6"/>
  </mergeCells>
  <hyperlinks>
    <hyperlink ref="K5" r:id="rId1" location=":~:text=Administered%20funding%20is%20spending%20that,that%20are%20managed%20by%20agencies." xr:uid="{00000000-0004-0000-0000-000000000000}"/>
    <hyperlink ref="N5" r:id="rId2" location=":~:text=Administered%20funding%20is%20spending%20that,that%20are%20managed%20by%20agencies." xr:uid="{00000000-0004-0000-0000-000001000000}"/>
    <hyperlink ref="Q5" r:id="rId3" location="page=64" xr:uid="{00000000-0004-0000-0000-000002000000}"/>
  </hyperlink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DA6F1-7793-447A-A42F-E87C74684520}">
  <dimension ref="A2:R53"/>
  <sheetViews>
    <sheetView showGridLines="0" view="pageLayout" zoomScale="110" zoomScaleNormal="100" zoomScalePageLayoutView="110" workbookViewId="0">
      <selection activeCell="J2" sqref="J2:R53"/>
    </sheetView>
  </sheetViews>
  <sheetFormatPr defaultRowHeight="14" x14ac:dyDescent="0.3"/>
  <cols>
    <col min="1" max="1" width="9.83203125" customWidth="1"/>
  </cols>
  <sheetData>
    <row r="2" spans="1:18" x14ac:dyDescent="0.3">
      <c r="A2" s="152" t="s">
        <v>119</v>
      </c>
      <c r="B2" s="153"/>
      <c r="C2" s="153"/>
      <c r="D2" s="153"/>
      <c r="E2" s="153"/>
      <c r="F2" s="153"/>
      <c r="G2" s="153"/>
      <c r="H2" s="153"/>
      <c r="I2" s="153"/>
      <c r="J2" s="152" t="s">
        <v>120</v>
      </c>
      <c r="K2" s="153"/>
      <c r="L2" s="153"/>
      <c r="M2" s="153"/>
      <c r="N2" s="153"/>
      <c r="O2" s="153"/>
      <c r="P2" s="153"/>
      <c r="Q2" s="153"/>
      <c r="R2" s="153"/>
    </row>
    <row r="3" spans="1:18" x14ac:dyDescent="0.3">
      <c r="A3" s="153"/>
      <c r="B3" s="153"/>
      <c r="C3" s="153"/>
      <c r="D3" s="153"/>
      <c r="E3" s="153"/>
      <c r="F3" s="153"/>
      <c r="G3" s="153"/>
      <c r="H3" s="153"/>
      <c r="I3" s="153"/>
      <c r="J3" s="153"/>
      <c r="K3" s="153"/>
      <c r="L3" s="153"/>
      <c r="M3" s="153"/>
      <c r="N3" s="153"/>
      <c r="O3" s="153"/>
      <c r="P3" s="153"/>
      <c r="Q3" s="153"/>
      <c r="R3" s="153"/>
    </row>
    <row r="4" spans="1:18" x14ac:dyDescent="0.3">
      <c r="A4" s="153"/>
      <c r="B4" s="153"/>
      <c r="C4" s="153"/>
      <c r="D4" s="153"/>
      <c r="E4" s="153"/>
      <c r="F4" s="153"/>
      <c r="G4" s="153"/>
      <c r="H4" s="153"/>
      <c r="I4" s="153"/>
      <c r="J4" s="153"/>
      <c r="K4" s="153"/>
      <c r="L4" s="153"/>
      <c r="M4" s="153"/>
      <c r="N4" s="153"/>
      <c r="O4" s="153"/>
      <c r="P4" s="153"/>
      <c r="Q4" s="153"/>
      <c r="R4" s="153"/>
    </row>
    <row r="5" spans="1:18" x14ac:dyDescent="0.3">
      <c r="A5" s="153"/>
      <c r="B5" s="153"/>
      <c r="C5" s="153"/>
      <c r="D5" s="153"/>
      <c r="E5" s="153"/>
      <c r="F5" s="153"/>
      <c r="G5" s="153"/>
      <c r="H5" s="153"/>
      <c r="I5" s="153"/>
      <c r="J5" s="153"/>
      <c r="K5" s="153"/>
      <c r="L5" s="153"/>
      <c r="M5" s="153"/>
      <c r="N5" s="153"/>
      <c r="O5" s="153"/>
      <c r="P5" s="153"/>
      <c r="Q5" s="153"/>
      <c r="R5" s="153"/>
    </row>
    <row r="6" spans="1:18" x14ac:dyDescent="0.3">
      <c r="A6" s="153"/>
      <c r="B6" s="153"/>
      <c r="C6" s="153"/>
      <c r="D6" s="153"/>
      <c r="E6" s="153"/>
      <c r="F6" s="153"/>
      <c r="G6" s="153"/>
      <c r="H6" s="153"/>
      <c r="I6" s="153"/>
      <c r="J6" s="153"/>
      <c r="K6" s="153"/>
      <c r="L6" s="153"/>
      <c r="M6" s="153"/>
      <c r="N6" s="153"/>
      <c r="O6" s="153"/>
      <c r="P6" s="153"/>
      <c r="Q6" s="153"/>
      <c r="R6" s="153"/>
    </row>
    <row r="7" spans="1:18" x14ac:dyDescent="0.3">
      <c r="A7" s="153"/>
      <c r="B7" s="153"/>
      <c r="C7" s="153"/>
      <c r="D7" s="153"/>
      <c r="E7" s="153"/>
      <c r="F7" s="153"/>
      <c r="G7" s="153"/>
      <c r="H7" s="153"/>
      <c r="I7" s="153"/>
      <c r="J7" s="153"/>
      <c r="K7" s="153"/>
      <c r="L7" s="153"/>
      <c r="M7" s="153"/>
      <c r="N7" s="153"/>
      <c r="O7" s="153"/>
      <c r="P7" s="153"/>
      <c r="Q7" s="153"/>
      <c r="R7" s="153"/>
    </row>
    <row r="8" spans="1:18" x14ac:dyDescent="0.3">
      <c r="A8" s="153"/>
      <c r="B8" s="153"/>
      <c r="C8" s="153"/>
      <c r="D8" s="153"/>
      <c r="E8" s="153"/>
      <c r="F8" s="153"/>
      <c r="G8" s="153"/>
      <c r="H8" s="153"/>
      <c r="I8" s="153"/>
      <c r="J8" s="153"/>
      <c r="K8" s="153"/>
      <c r="L8" s="153"/>
      <c r="M8" s="153"/>
      <c r="N8" s="153"/>
      <c r="O8" s="153"/>
      <c r="P8" s="153"/>
      <c r="Q8" s="153"/>
      <c r="R8" s="153"/>
    </row>
    <row r="9" spans="1:18" x14ac:dyDescent="0.3">
      <c r="A9" s="153"/>
      <c r="B9" s="153"/>
      <c r="C9" s="153"/>
      <c r="D9" s="153"/>
      <c r="E9" s="153"/>
      <c r="F9" s="153"/>
      <c r="G9" s="153"/>
      <c r="H9" s="153"/>
      <c r="I9" s="153"/>
      <c r="J9" s="153"/>
      <c r="K9" s="153"/>
      <c r="L9" s="153"/>
      <c r="M9" s="153"/>
      <c r="N9" s="153"/>
      <c r="O9" s="153"/>
      <c r="P9" s="153"/>
      <c r="Q9" s="153"/>
      <c r="R9" s="153"/>
    </row>
    <row r="10" spans="1:18" x14ac:dyDescent="0.3">
      <c r="A10" s="153"/>
      <c r="B10" s="153"/>
      <c r="C10" s="153"/>
      <c r="D10" s="153"/>
      <c r="E10" s="153"/>
      <c r="F10" s="153"/>
      <c r="G10" s="153"/>
      <c r="H10" s="153"/>
      <c r="I10" s="153"/>
      <c r="J10" s="153"/>
      <c r="K10" s="153"/>
      <c r="L10" s="153"/>
      <c r="M10" s="153"/>
      <c r="N10" s="153"/>
      <c r="O10" s="153"/>
      <c r="P10" s="153"/>
      <c r="Q10" s="153"/>
      <c r="R10" s="153"/>
    </row>
    <row r="11" spans="1:18" x14ac:dyDescent="0.3">
      <c r="A11" s="153"/>
      <c r="B11" s="153"/>
      <c r="C11" s="153"/>
      <c r="D11" s="153"/>
      <c r="E11" s="153"/>
      <c r="F11" s="153"/>
      <c r="G11" s="153"/>
      <c r="H11" s="153"/>
      <c r="I11" s="153"/>
      <c r="J11" s="153"/>
      <c r="K11" s="153"/>
      <c r="L11" s="153"/>
      <c r="M11" s="153"/>
      <c r="N11" s="153"/>
      <c r="O11" s="153"/>
      <c r="P11" s="153"/>
      <c r="Q11" s="153"/>
      <c r="R11" s="153"/>
    </row>
    <row r="12" spans="1:18" x14ac:dyDescent="0.3">
      <c r="A12" s="153"/>
      <c r="B12" s="153"/>
      <c r="C12" s="153"/>
      <c r="D12" s="153"/>
      <c r="E12" s="153"/>
      <c r="F12" s="153"/>
      <c r="G12" s="153"/>
      <c r="H12" s="153"/>
      <c r="I12" s="153"/>
      <c r="J12" s="153"/>
      <c r="K12" s="153"/>
      <c r="L12" s="153"/>
      <c r="M12" s="153"/>
      <c r="N12" s="153"/>
      <c r="O12" s="153"/>
      <c r="P12" s="153"/>
      <c r="Q12" s="153"/>
      <c r="R12" s="153"/>
    </row>
    <row r="13" spans="1:18" x14ac:dyDescent="0.3">
      <c r="A13" s="153"/>
      <c r="B13" s="153"/>
      <c r="C13" s="153"/>
      <c r="D13" s="153"/>
      <c r="E13" s="153"/>
      <c r="F13" s="153"/>
      <c r="G13" s="153"/>
      <c r="H13" s="153"/>
      <c r="I13" s="153"/>
      <c r="J13" s="153"/>
      <c r="K13" s="153"/>
      <c r="L13" s="153"/>
      <c r="M13" s="153"/>
      <c r="N13" s="153"/>
      <c r="O13" s="153"/>
      <c r="P13" s="153"/>
      <c r="Q13" s="153"/>
      <c r="R13" s="153"/>
    </row>
    <row r="14" spans="1:18" x14ac:dyDescent="0.3">
      <c r="A14" s="153"/>
      <c r="B14" s="153"/>
      <c r="C14" s="153"/>
      <c r="D14" s="153"/>
      <c r="E14" s="153"/>
      <c r="F14" s="153"/>
      <c r="G14" s="153"/>
      <c r="H14" s="153"/>
      <c r="I14" s="153"/>
      <c r="J14" s="153"/>
      <c r="K14" s="153"/>
      <c r="L14" s="153"/>
      <c r="M14" s="153"/>
      <c r="N14" s="153"/>
      <c r="O14" s="153"/>
      <c r="P14" s="153"/>
      <c r="Q14" s="153"/>
      <c r="R14" s="153"/>
    </row>
    <row r="15" spans="1:18" x14ac:dyDescent="0.3">
      <c r="A15" s="153"/>
      <c r="B15" s="153"/>
      <c r="C15" s="153"/>
      <c r="D15" s="153"/>
      <c r="E15" s="153"/>
      <c r="F15" s="153"/>
      <c r="G15" s="153"/>
      <c r="H15" s="153"/>
      <c r="I15" s="153"/>
      <c r="J15" s="153"/>
      <c r="K15" s="153"/>
      <c r="L15" s="153"/>
      <c r="M15" s="153"/>
      <c r="N15" s="153"/>
      <c r="O15" s="153"/>
      <c r="P15" s="153"/>
      <c r="Q15" s="153"/>
      <c r="R15" s="153"/>
    </row>
    <row r="16" spans="1:18" x14ac:dyDescent="0.3">
      <c r="A16" s="153"/>
      <c r="B16" s="153"/>
      <c r="C16" s="153"/>
      <c r="D16" s="153"/>
      <c r="E16" s="153"/>
      <c r="F16" s="153"/>
      <c r="G16" s="153"/>
      <c r="H16" s="153"/>
      <c r="I16" s="153"/>
      <c r="J16" s="153"/>
      <c r="K16" s="153"/>
      <c r="L16" s="153"/>
      <c r="M16" s="153"/>
      <c r="N16" s="153"/>
      <c r="O16" s="153"/>
      <c r="P16" s="153"/>
      <c r="Q16" s="153"/>
      <c r="R16" s="153"/>
    </row>
    <row r="17" spans="1:18" x14ac:dyDescent="0.3">
      <c r="A17" s="153"/>
      <c r="B17" s="153"/>
      <c r="C17" s="153"/>
      <c r="D17" s="153"/>
      <c r="E17" s="153"/>
      <c r="F17" s="153"/>
      <c r="G17" s="153"/>
      <c r="H17" s="153"/>
      <c r="I17" s="153"/>
      <c r="J17" s="153"/>
      <c r="K17" s="153"/>
      <c r="L17" s="153"/>
      <c r="M17" s="153"/>
      <c r="N17" s="153"/>
      <c r="O17" s="153"/>
      <c r="P17" s="153"/>
      <c r="Q17" s="153"/>
      <c r="R17" s="153"/>
    </row>
    <row r="18" spans="1:18" x14ac:dyDescent="0.3">
      <c r="A18" s="153"/>
      <c r="B18" s="153"/>
      <c r="C18" s="153"/>
      <c r="D18" s="153"/>
      <c r="E18" s="153"/>
      <c r="F18" s="153"/>
      <c r="G18" s="153"/>
      <c r="H18" s="153"/>
      <c r="I18" s="153"/>
      <c r="J18" s="153"/>
      <c r="K18" s="153"/>
      <c r="L18" s="153"/>
      <c r="M18" s="153"/>
      <c r="N18" s="153"/>
      <c r="O18" s="153"/>
      <c r="P18" s="153"/>
      <c r="Q18" s="153"/>
      <c r="R18" s="153"/>
    </row>
    <row r="19" spans="1:18" x14ac:dyDescent="0.3">
      <c r="A19" s="153"/>
      <c r="B19" s="153"/>
      <c r="C19" s="153"/>
      <c r="D19" s="153"/>
      <c r="E19" s="153"/>
      <c r="F19" s="153"/>
      <c r="G19" s="153"/>
      <c r="H19" s="153"/>
      <c r="I19" s="153"/>
      <c r="J19" s="153"/>
      <c r="K19" s="153"/>
      <c r="L19" s="153"/>
      <c r="M19" s="153"/>
      <c r="N19" s="153"/>
      <c r="O19" s="153"/>
      <c r="P19" s="153"/>
      <c r="Q19" s="153"/>
      <c r="R19" s="153"/>
    </row>
    <row r="20" spans="1:18" x14ac:dyDescent="0.3">
      <c r="A20" s="153"/>
      <c r="B20" s="153"/>
      <c r="C20" s="153"/>
      <c r="D20" s="153"/>
      <c r="E20" s="153"/>
      <c r="F20" s="153"/>
      <c r="G20" s="153"/>
      <c r="H20" s="153"/>
      <c r="I20" s="153"/>
      <c r="J20" s="153"/>
      <c r="K20" s="153"/>
      <c r="L20" s="153"/>
      <c r="M20" s="153"/>
      <c r="N20" s="153"/>
      <c r="O20" s="153"/>
      <c r="P20" s="153"/>
      <c r="Q20" s="153"/>
      <c r="R20" s="153"/>
    </row>
    <row r="21" spans="1:18" x14ac:dyDescent="0.3">
      <c r="A21" s="153"/>
      <c r="B21" s="153"/>
      <c r="C21" s="153"/>
      <c r="D21" s="153"/>
      <c r="E21" s="153"/>
      <c r="F21" s="153"/>
      <c r="G21" s="153"/>
      <c r="H21" s="153"/>
      <c r="I21" s="153"/>
      <c r="J21" s="153"/>
      <c r="K21" s="153"/>
      <c r="L21" s="153"/>
      <c r="M21" s="153"/>
      <c r="N21" s="153"/>
      <c r="O21" s="153"/>
      <c r="P21" s="153"/>
      <c r="Q21" s="153"/>
      <c r="R21" s="153"/>
    </row>
    <row r="22" spans="1:18" x14ac:dyDescent="0.3">
      <c r="A22" s="153"/>
      <c r="B22" s="153"/>
      <c r="C22" s="153"/>
      <c r="D22" s="153"/>
      <c r="E22" s="153"/>
      <c r="F22" s="153"/>
      <c r="G22" s="153"/>
      <c r="H22" s="153"/>
      <c r="I22" s="153"/>
      <c r="J22" s="153"/>
      <c r="K22" s="153"/>
      <c r="L22" s="153"/>
      <c r="M22" s="153"/>
      <c r="N22" s="153"/>
      <c r="O22" s="153"/>
      <c r="P22" s="153"/>
      <c r="Q22" s="153"/>
      <c r="R22" s="153"/>
    </row>
    <row r="23" spans="1:18" x14ac:dyDescent="0.3">
      <c r="A23" s="153"/>
      <c r="B23" s="153"/>
      <c r="C23" s="153"/>
      <c r="D23" s="153"/>
      <c r="E23" s="153"/>
      <c r="F23" s="153"/>
      <c r="G23" s="153"/>
      <c r="H23" s="153"/>
      <c r="I23" s="153"/>
      <c r="J23" s="153"/>
      <c r="K23" s="153"/>
      <c r="L23" s="153"/>
      <c r="M23" s="153"/>
      <c r="N23" s="153"/>
      <c r="O23" s="153"/>
      <c r="P23" s="153"/>
      <c r="Q23" s="153"/>
      <c r="R23" s="153"/>
    </row>
    <row r="24" spans="1:18" x14ac:dyDescent="0.3">
      <c r="A24" s="153"/>
      <c r="B24" s="153"/>
      <c r="C24" s="153"/>
      <c r="D24" s="153"/>
      <c r="E24" s="153"/>
      <c r="F24" s="153"/>
      <c r="G24" s="153"/>
      <c r="H24" s="153"/>
      <c r="I24" s="153"/>
      <c r="J24" s="153"/>
      <c r="K24" s="153"/>
      <c r="L24" s="153"/>
      <c r="M24" s="153"/>
      <c r="N24" s="153"/>
      <c r="O24" s="153"/>
      <c r="P24" s="153"/>
      <c r="Q24" s="153"/>
      <c r="R24" s="153"/>
    </row>
    <row r="25" spans="1:18" x14ac:dyDescent="0.3">
      <c r="A25" s="153"/>
      <c r="B25" s="153"/>
      <c r="C25" s="153"/>
      <c r="D25" s="153"/>
      <c r="E25" s="153"/>
      <c r="F25" s="153"/>
      <c r="G25" s="153"/>
      <c r="H25" s="153"/>
      <c r="I25" s="153"/>
      <c r="J25" s="153"/>
      <c r="K25" s="153"/>
      <c r="L25" s="153"/>
      <c r="M25" s="153"/>
      <c r="N25" s="153"/>
      <c r="O25" s="153"/>
      <c r="P25" s="153"/>
      <c r="Q25" s="153"/>
      <c r="R25" s="153"/>
    </row>
    <row r="26" spans="1:18" x14ac:dyDescent="0.3">
      <c r="A26" s="153"/>
      <c r="B26" s="153"/>
      <c r="C26" s="153"/>
      <c r="D26" s="153"/>
      <c r="E26" s="153"/>
      <c r="F26" s="153"/>
      <c r="G26" s="153"/>
      <c r="H26" s="153"/>
      <c r="I26" s="153"/>
      <c r="J26" s="153"/>
      <c r="K26" s="153"/>
      <c r="L26" s="153"/>
      <c r="M26" s="153"/>
      <c r="N26" s="153"/>
      <c r="O26" s="153"/>
      <c r="P26" s="153"/>
      <c r="Q26" s="153"/>
      <c r="R26" s="153"/>
    </row>
    <row r="27" spans="1:18" x14ac:dyDescent="0.3">
      <c r="A27" s="153"/>
      <c r="B27" s="153"/>
      <c r="C27" s="153"/>
      <c r="D27" s="153"/>
      <c r="E27" s="153"/>
      <c r="F27" s="153"/>
      <c r="G27" s="153"/>
      <c r="H27" s="153"/>
      <c r="I27" s="153"/>
      <c r="J27" s="153"/>
      <c r="K27" s="153"/>
      <c r="L27" s="153"/>
      <c r="M27" s="153"/>
      <c r="N27" s="153"/>
      <c r="O27" s="153"/>
      <c r="P27" s="153"/>
      <c r="Q27" s="153"/>
      <c r="R27" s="153"/>
    </row>
    <row r="28" spans="1:18" x14ac:dyDescent="0.3">
      <c r="A28" s="153"/>
      <c r="B28" s="153"/>
      <c r="C28" s="153"/>
      <c r="D28" s="153"/>
      <c r="E28" s="153"/>
      <c r="F28" s="153"/>
      <c r="G28" s="153"/>
      <c r="H28" s="153"/>
      <c r="I28" s="153"/>
      <c r="J28" s="153"/>
      <c r="K28" s="153"/>
      <c r="L28" s="153"/>
      <c r="M28" s="153"/>
      <c r="N28" s="153"/>
      <c r="O28" s="153"/>
      <c r="P28" s="153"/>
      <c r="Q28" s="153"/>
      <c r="R28" s="153"/>
    </row>
    <row r="29" spans="1:18" x14ac:dyDescent="0.3">
      <c r="A29" s="153"/>
      <c r="B29" s="153"/>
      <c r="C29" s="153"/>
      <c r="D29" s="153"/>
      <c r="E29" s="153"/>
      <c r="F29" s="153"/>
      <c r="G29" s="153"/>
      <c r="H29" s="153"/>
      <c r="I29" s="153"/>
      <c r="J29" s="153"/>
      <c r="K29" s="153"/>
      <c r="L29" s="153"/>
      <c r="M29" s="153"/>
      <c r="N29" s="153"/>
      <c r="O29" s="153"/>
      <c r="P29" s="153"/>
      <c r="Q29" s="153"/>
      <c r="R29" s="153"/>
    </row>
    <row r="30" spans="1:18" x14ac:dyDescent="0.3">
      <c r="A30" s="153"/>
      <c r="B30" s="153"/>
      <c r="C30" s="153"/>
      <c r="D30" s="153"/>
      <c r="E30" s="153"/>
      <c r="F30" s="153"/>
      <c r="G30" s="153"/>
      <c r="H30" s="153"/>
      <c r="I30" s="153"/>
      <c r="J30" s="153"/>
      <c r="K30" s="153"/>
      <c r="L30" s="153"/>
      <c r="M30" s="153"/>
      <c r="N30" s="153"/>
      <c r="O30" s="153"/>
      <c r="P30" s="153"/>
      <c r="Q30" s="153"/>
      <c r="R30" s="153"/>
    </row>
    <row r="31" spans="1:18" x14ac:dyDescent="0.3">
      <c r="A31" s="153"/>
      <c r="B31" s="153"/>
      <c r="C31" s="153"/>
      <c r="D31" s="153"/>
      <c r="E31" s="153"/>
      <c r="F31" s="153"/>
      <c r="G31" s="153"/>
      <c r="H31" s="153"/>
      <c r="I31" s="153"/>
      <c r="J31" s="153"/>
      <c r="K31" s="153"/>
      <c r="L31" s="153"/>
      <c r="M31" s="153"/>
      <c r="N31" s="153"/>
      <c r="O31" s="153"/>
      <c r="P31" s="153"/>
      <c r="Q31" s="153"/>
      <c r="R31" s="153"/>
    </row>
    <row r="32" spans="1:18" x14ac:dyDescent="0.3">
      <c r="A32" s="153"/>
      <c r="B32" s="153"/>
      <c r="C32" s="153"/>
      <c r="D32" s="153"/>
      <c r="E32" s="153"/>
      <c r="F32" s="153"/>
      <c r="G32" s="153"/>
      <c r="H32" s="153"/>
      <c r="I32" s="153"/>
      <c r="J32" s="153"/>
      <c r="K32" s="153"/>
      <c r="L32" s="153"/>
      <c r="M32" s="153"/>
      <c r="N32" s="153"/>
      <c r="O32" s="153"/>
      <c r="P32" s="153"/>
      <c r="Q32" s="153"/>
      <c r="R32" s="153"/>
    </row>
    <row r="33" spans="1:18" x14ac:dyDescent="0.3">
      <c r="A33" s="153"/>
      <c r="B33" s="153"/>
      <c r="C33" s="153"/>
      <c r="D33" s="153"/>
      <c r="E33" s="153"/>
      <c r="F33" s="153"/>
      <c r="G33" s="153"/>
      <c r="H33" s="153"/>
      <c r="I33" s="153"/>
      <c r="J33" s="153"/>
      <c r="K33" s="153"/>
      <c r="L33" s="153"/>
      <c r="M33" s="153"/>
      <c r="N33" s="153"/>
      <c r="O33" s="153"/>
      <c r="P33" s="153"/>
      <c r="Q33" s="153"/>
      <c r="R33" s="153"/>
    </row>
    <row r="34" spans="1:18" x14ac:dyDescent="0.3">
      <c r="A34" s="153"/>
      <c r="B34" s="153"/>
      <c r="C34" s="153"/>
      <c r="D34" s="153"/>
      <c r="E34" s="153"/>
      <c r="F34" s="153"/>
      <c r="G34" s="153"/>
      <c r="H34" s="153"/>
      <c r="I34" s="153"/>
      <c r="J34" s="153"/>
      <c r="K34" s="153"/>
      <c r="L34" s="153"/>
      <c r="M34" s="153"/>
      <c r="N34" s="153"/>
      <c r="O34" s="153"/>
      <c r="P34" s="153"/>
      <c r="Q34" s="153"/>
      <c r="R34" s="153"/>
    </row>
    <row r="35" spans="1:18" x14ac:dyDescent="0.3">
      <c r="A35" s="153"/>
      <c r="B35" s="153"/>
      <c r="C35" s="153"/>
      <c r="D35" s="153"/>
      <c r="E35" s="153"/>
      <c r="F35" s="153"/>
      <c r="G35" s="153"/>
      <c r="H35" s="153"/>
      <c r="I35" s="153"/>
      <c r="J35" s="153"/>
      <c r="K35" s="153"/>
      <c r="L35" s="153"/>
      <c r="M35" s="153"/>
      <c r="N35" s="153"/>
      <c r="O35" s="153"/>
      <c r="P35" s="153"/>
      <c r="Q35" s="153"/>
      <c r="R35" s="153"/>
    </row>
    <row r="36" spans="1:18" x14ac:dyDescent="0.3">
      <c r="A36" s="153"/>
      <c r="B36" s="153"/>
      <c r="C36" s="153"/>
      <c r="D36" s="153"/>
      <c r="E36" s="153"/>
      <c r="F36" s="153"/>
      <c r="G36" s="153"/>
      <c r="H36" s="153"/>
      <c r="I36" s="153"/>
      <c r="J36" s="153"/>
      <c r="K36" s="153"/>
      <c r="L36" s="153"/>
      <c r="M36" s="153"/>
      <c r="N36" s="153"/>
      <c r="O36" s="153"/>
      <c r="P36" s="153"/>
      <c r="Q36" s="153"/>
      <c r="R36" s="153"/>
    </row>
    <row r="37" spans="1:18" x14ac:dyDescent="0.3">
      <c r="A37" s="153"/>
      <c r="B37" s="153"/>
      <c r="C37" s="153"/>
      <c r="D37" s="153"/>
      <c r="E37" s="153"/>
      <c r="F37" s="153"/>
      <c r="G37" s="153"/>
      <c r="H37" s="153"/>
      <c r="I37" s="153"/>
      <c r="J37" s="153"/>
      <c r="K37" s="153"/>
      <c r="L37" s="153"/>
      <c r="M37" s="153"/>
      <c r="N37" s="153"/>
      <c r="O37" s="153"/>
      <c r="P37" s="153"/>
      <c r="Q37" s="153"/>
      <c r="R37" s="153"/>
    </row>
    <row r="38" spans="1:18" x14ac:dyDescent="0.3">
      <c r="A38" s="153"/>
      <c r="B38" s="153"/>
      <c r="C38" s="153"/>
      <c r="D38" s="153"/>
      <c r="E38" s="153"/>
      <c r="F38" s="153"/>
      <c r="G38" s="153"/>
      <c r="H38" s="153"/>
      <c r="I38" s="153"/>
      <c r="J38" s="153"/>
      <c r="K38" s="153"/>
      <c r="L38" s="153"/>
      <c r="M38" s="153"/>
      <c r="N38" s="153"/>
      <c r="O38" s="153"/>
      <c r="P38" s="153"/>
      <c r="Q38" s="153"/>
      <c r="R38" s="153"/>
    </row>
    <row r="39" spans="1:18" x14ac:dyDescent="0.3">
      <c r="A39" s="153"/>
      <c r="B39" s="153"/>
      <c r="C39" s="153"/>
      <c r="D39" s="153"/>
      <c r="E39" s="153"/>
      <c r="F39" s="153"/>
      <c r="G39" s="153"/>
      <c r="H39" s="153"/>
      <c r="I39" s="153"/>
      <c r="J39" s="153"/>
      <c r="K39" s="153"/>
      <c r="L39" s="153"/>
      <c r="M39" s="153"/>
      <c r="N39" s="153"/>
      <c r="O39" s="153"/>
      <c r="P39" s="153"/>
      <c r="Q39" s="153"/>
      <c r="R39" s="153"/>
    </row>
    <row r="40" spans="1:18" x14ac:dyDescent="0.3">
      <c r="A40" s="153"/>
      <c r="B40" s="153"/>
      <c r="C40" s="153"/>
      <c r="D40" s="153"/>
      <c r="E40" s="153"/>
      <c r="F40" s="153"/>
      <c r="G40" s="153"/>
      <c r="H40" s="153"/>
      <c r="I40" s="153"/>
      <c r="J40" s="153"/>
      <c r="K40" s="153"/>
      <c r="L40" s="153"/>
      <c r="M40" s="153"/>
      <c r="N40" s="153"/>
      <c r="O40" s="153"/>
      <c r="P40" s="153"/>
      <c r="Q40" s="153"/>
      <c r="R40" s="153"/>
    </row>
    <row r="41" spans="1:18" x14ac:dyDescent="0.3">
      <c r="A41" s="153"/>
      <c r="B41" s="153"/>
      <c r="C41" s="153"/>
      <c r="D41" s="153"/>
      <c r="E41" s="153"/>
      <c r="F41" s="153"/>
      <c r="G41" s="153"/>
      <c r="H41" s="153"/>
      <c r="I41" s="153"/>
      <c r="J41" s="153"/>
      <c r="K41" s="153"/>
      <c r="L41" s="153"/>
      <c r="M41" s="153"/>
      <c r="N41" s="153"/>
      <c r="O41" s="153"/>
      <c r="P41" s="153"/>
      <c r="Q41" s="153"/>
      <c r="R41" s="153"/>
    </row>
    <row r="42" spans="1:18" x14ac:dyDescent="0.3">
      <c r="A42" s="153"/>
      <c r="B42" s="153"/>
      <c r="C42" s="153"/>
      <c r="D42" s="153"/>
      <c r="E42" s="153"/>
      <c r="F42" s="153"/>
      <c r="G42" s="153"/>
      <c r="H42" s="153"/>
      <c r="I42" s="153"/>
      <c r="J42" s="153"/>
      <c r="K42" s="153"/>
      <c r="L42" s="153"/>
      <c r="M42" s="153"/>
      <c r="N42" s="153"/>
      <c r="O42" s="153"/>
      <c r="P42" s="153"/>
      <c r="Q42" s="153"/>
      <c r="R42" s="153"/>
    </row>
    <row r="43" spans="1:18" x14ac:dyDescent="0.3">
      <c r="A43" s="153"/>
      <c r="B43" s="153"/>
      <c r="C43" s="153"/>
      <c r="D43" s="153"/>
      <c r="E43" s="153"/>
      <c r="F43" s="153"/>
      <c r="G43" s="153"/>
      <c r="H43" s="153"/>
      <c r="I43" s="153"/>
      <c r="J43" s="153"/>
      <c r="K43" s="153"/>
      <c r="L43" s="153"/>
      <c r="M43" s="153"/>
      <c r="N43" s="153"/>
      <c r="O43" s="153"/>
      <c r="P43" s="153"/>
      <c r="Q43" s="153"/>
      <c r="R43" s="153"/>
    </row>
    <row r="44" spans="1:18" x14ac:dyDescent="0.3">
      <c r="A44" s="153"/>
      <c r="B44" s="153"/>
      <c r="C44" s="153"/>
      <c r="D44" s="153"/>
      <c r="E44" s="153"/>
      <c r="F44" s="153"/>
      <c r="G44" s="153"/>
      <c r="H44" s="153"/>
      <c r="I44" s="153"/>
      <c r="J44" s="153"/>
      <c r="K44" s="153"/>
      <c r="L44" s="153"/>
      <c r="M44" s="153"/>
      <c r="N44" s="153"/>
      <c r="O44" s="153"/>
      <c r="P44" s="153"/>
      <c r="Q44" s="153"/>
      <c r="R44" s="153"/>
    </row>
    <row r="45" spans="1:18" x14ac:dyDescent="0.3">
      <c r="A45" s="153"/>
      <c r="B45" s="153"/>
      <c r="C45" s="153"/>
      <c r="D45" s="153"/>
      <c r="E45" s="153"/>
      <c r="F45" s="153"/>
      <c r="G45" s="153"/>
      <c r="H45" s="153"/>
      <c r="I45" s="153"/>
      <c r="J45" s="153"/>
      <c r="K45" s="153"/>
      <c r="L45" s="153"/>
      <c r="M45" s="153"/>
      <c r="N45" s="153"/>
      <c r="O45" s="153"/>
      <c r="P45" s="153"/>
      <c r="Q45" s="153"/>
      <c r="R45" s="153"/>
    </row>
    <row r="46" spans="1:18" x14ac:dyDescent="0.3">
      <c r="A46" s="153"/>
      <c r="B46" s="153"/>
      <c r="C46" s="153"/>
      <c r="D46" s="153"/>
      <c r="E46" s="153"/>
      <c r="F46" s="153"/>
      <c r="G46" s="153"/>
      <c r="H46" s="153"/>
      <c r="I46" s="153"/>
      <c r="J46" s="153"/>
      <c r="K46" s="153"/>
      <c r="L46" s="153"/>
      <c r="M46" s="153"/>
      <c r="N46" s="153"/>
      <c r="O46" s="153"/>
      <c r="P46" s="153"/>
      <c r="Q46" s="153"/>
      <c r="R46" s="153"/>
    </row>
    <row r="47" spans="1:18" x14ac:dyDescent="0.3">
      <c r="A47" s="153"/>
      <c r="B47" s="153"/>
      <c r="C47" s="153"/>
      <c r="D47" s="153"/>
      <c r="E47" s="153"/>
      <c r="F47" s="153"/>
      <c r="G47" s="153"/>
      <c r="H47" s="153"/>
      <c r="I47" s="153"/>
      <c r="J47" s="153"/>
      <c r="K47" s="153"/>
      <c r="L47" s="153"/>
      <c r="M47" s="153"/>
      <c r="N47" s="153"/>
      <c r="O47" s="153"/>
      <c r="P47" s="153"/>
      <c r="Q47" s="153"/>
      <c r="R47" s="153"/>
    </row>
    <row r="48" spans="1:18" x14ac:dyDescent="0.3">
      <c r="A48" s="153"/>
      <c r="B48" s="153"/>
      <c r="C48" s="153"/>
      <c r="D48" s="153"/>
      <c r="E48" s="153"/>
      <c r="F48" s="153"/>
      <c r="G48" s="153"/>
      <c r="H48" s="153"/>
      <c r="I48" s="153"/>
      <c r="J48" s="153"/>
      <c r="K48" s="153"/>
      <c r="L48" s="153"/>
      <c r="M48" s="153"/>
      <c r="N48" s="153"/>
      <c r="O48" s="153"/>
      <c r="P48" s="153"/>
      <c r="Q48" s="153"/>
      <c r="R48" s="153"/>
    </row>
    <row r="49" spans="1:18" x14ac:dyDescent="0.3">
      <c r="A49" s="153"/>
      <c r="B49" s="153"/>
      <c r="C49" s="153"/>
      <c r="D49" s="153"/>
      <c r="E49" s="153"/>
      <c r="F49" s="153"/>
      <c r="G49" s="153"/>
      <c r="H49" s="153"/>
      <c r="I49" s="153"/>
      <c r="J49" s="153"/>
      <c r="K49" s="153"/>
      <c r="L49" s="153"/>
      <c r="M49" s="153"/>
      <c r="N49" s="153"/>
      <c r="O49" s="153"/>
      <c r="P49" s="153"/>
      <c r="Q49" s="153"/>
      <c r="R49" s="153"/>
    </row>
    <row r="50" spans="1:18" x14ac:dyDescent="0.3">
      <c r="A50" s="153"/>
      <c r="B50" s="153"/>
      <c r="C50" s="153"/>
      <c r="D50" s="153"/>
      <c r="E50" s="153"/>
      <c r="F50" s="153"/>
      <c r="G50" s="153"/>
      <c r="H50" s="153"/>
      <c r="I50" s="153"/>
      <c r="J50" s="153"/>
      <c r="K50" s="153"/>
      <c r="L50" s="153"/>
      <c r="M50" s="153"/>
      <c r="N50" s="153"/>
      <c r="O50" s="153"/>
      <c r="P50" s="153"/>
      <c r="Q50" s="153"/>
      <c r="R50" s="153"/>
    </row>
    <row r="51" spans="1:18" x14ac:dyDescent="0.3">
      <c r="A51" s="153"/>
      <c r="B51" s="153"/>
      <c r="C51" s="153"/>
      <c r="D51" s="153"/>
      <c r="E51" s="153"/>
      <c r="F51" s="153"/>
      <c r="G51" s="153"/>
      <c r="H51" s="153"/>
      <c r="I51" s="153"/>
      <c r="J51" s="153"/>
      <c r="K51" s="153"/>
      <c r="L51" s="153"/>
      <c r="M51" s="153"/>
      <c r="N51" s="153"/>
      <c r="O51" s="153"/>
      <c r="P51" s="153"/>
      <c r="Q51" s="153"/>
      <c r="R51" s="153"/>
    </row>
    <row r="52" spans="1:18" x14ac:dyDescent="0.3">
      <c r="A52" s="153"/>
      <c r="B52" s="153"/>
      <c r="C52" s="153"/>
      <c r="D52" s="153"/>
      <c r="E52" s="153"/>
      <c r="F52" s="153"/>
      <c r="G52" s="153"/>
      <c r="H52" s="153"/>
      <c r="I52" s="153"/>
      <c r="J52" s="153"/>
      <c r="K52" s="153"/>
      <c r="L52" s="153"/>
      <c r="M52" s="153"/>
      <c r="N52" s="153"/>
      <c r="O52" s="153"/>
      <c r="P52" s="153"/>
      <c r="Q52" s="153"/>
      <c r="R52" s="153"/>
    </row>
    <row r="53" spans="1:18" x14ac:dyDescent="0.3">
      <c r="A53" s="153"/>
      <c r="B53" s="153"/>
      <c r="C53" s="153"/>
      <c r="D53" s="153"/>
      <c r="E53" s="153"/>
      <c r="F53" s="153"/>
      <c r="G53" s="153"/>
      <c r="H53" s="153"/>
      <c r="I53" s="153"/>
      <c r="J53" s="153"/>
      <c r="K53" s="153"/>
      <c r="L53" s="153"/>
      <c r="M53" s="153"/>
      <c r="N53" s="153"/>
      <c r="O53" s="153"/>
      <c r="P53" s="153"/>
      <c r="Q53" s="153"/>
      <c r="R53" s="153"/>
    </row>
  </sheetData>
  <mergeCells count="2">
    <mergeCell ref="A2:I53"/>
    <mergeCell ref="J2:R53"/>
  </mergeCells>
  <pageMargins left="0.7" right="0.7" top="0.75" bottom="0.75" header="0.3" footer="0.3"/>
  <pageSetup paperSize="9" orientation="portrait" r:id="rId1"/>
  <headerFooter>
    <oddHeader>&amp;C&amp;20Methodology</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 analysis</vt:lpstr>
      <vt:lpstr>Methodology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Liam Ferguson</cp:lastModifiedBy>
  <dcterms:created xsi:type="dcterms:W3CDTF">2026-05-15T06:46:24Z</dcterms:created>
  <dcterms:modified xsi:type="dcterms:W3CDTF">2026-05-15T06:47:54Z</dcterms:modified>
</cp:coreProperties>
</file>